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480" windowHeight="7995"/>
  </bookViews>
  <sheets>
    <sheet name="ASISTENCIA" sheetId="3" r:id="rId1"/>
    <sheet name="TAREAS" sheetId="4" r:id="rId2"/>
    <sheet name="ORACIONES" sheetId="5" r:id="rId3"/>
    <sheet name="EVALUACIONES" sheetId="6" r:id="rId4"/>
    <sheet name="NOTAS" sheetId="7" r:id="rId5"/>
  </sheets>
  <calcPr calcId="125725"/>
</workbook>
</file>

<file path=xl/calcChain.xml><?xml version="1.0" encoding="utf-8"?>
<calcChain xmlns="http://schemas.openxmlformats.org/spreadsheetml/2006/main">
  <c r="W19" i="4"/>
  <c r="T19"/>
  <c r="N19"/>
  <c r="J19"/>
  <c r="G19"/>
  <c r="W18"/>
  <c r="T18"/>
  <c r="N18"/>
  <c r="J18"/>
  <c r="G18"/>
  <c r="W17"/>
  <c r="T17"/>
  <c r="N17"/>
  <c r="J17"/>
  <c r="G17"/>
  <c r="W16"/>
  <c r="T16"/>
  <c r="N16"/>
  <c r="J16"/>
  <c r="G16"/>
  <c r="W15"/>
  <c r="T15"/>
  <c r="N15"/>
  <c r="J15"/>
  <c r="G15"/>
  <c r="W14"/>
  <c r="T14"/>
  <c r="N14"/>
  <c r="J14"/>
  <c r="W13"/>
  <c r="N13"/>
  <c r="J13"/>
  <c r="G13"/>
  <c r="W12"/>
  <c r="T12"/>
  <c r="N12"/>
  <c r="J12"/>
  <c r="G12"/>
  <c r="W11"/>
  <c r="T11"/>
  <c r="J11"/>
  <c r="G11"/>
  <c r="W10"/>
  <c r="T10"/>
  <c r="N10"/>
  <c r="J10"/>
  <c r="G10"/>
  <c r="W9"/>
  <c r="T9"/>
  <c r="N9"/>
  <c r="J9"/>
  <c r="G9"/>
  <c r="W8"/>
  <c r="J8"/>
  <c r="G8"/>
  <c r="W7"/>
  <c r="T7"/>
  <c r="N7"/>
  <c r="J7"/>
  <c r="G7"/>
  <c r="W6"/>
  <c r="T6"/>
  <c r="N6"/>
  <c r="J6"/>
  <c r="G6"/>
  <c r="W5"/>
  <c r="N5"/>
  <c r="J5"/>
  <c r="W4"/>
  <c r="N4"/>
  <c r="J4"/>
  <c r="W3"/>
  <c r="T3"/>
  <c r="N3"/>
  <c r="J3"/>
  <c r="G3"/>
  <c r="W2"/>
  <c r="T2"/>
  <c r="N2"/>
  <c r="J2"/>
  <c r="G2"/>
  <c r="E2" i="6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M2" i="5"/>
  <c r="M3"/>
  <c r="M4"/>
  <c r="M5"/>
  <c r="M6"/>
  <c r="M7"/>
  <c r="M8"/>
  <c r="M9"/>
  <c r="M10"/>
  <c r="M11"/>
  <c r="M12"/>
  <c r="M13"/>
  <c r="M14"/>
  <c r="M15"/>
  <c r="M16"/>
  <c r="M17"/>
  <c r="M18"/>
  <c r="M19"/>
  <c r="AA2" i="4"/>
  <c r="AA3"/>
  <c r="AA4"/>
  <c r="AA5"/>
  <c r="AA6"/>
  <c r="AA7"/>
  <c r="AA8"/>
  <c r="AA9"/>
  <c r="AA10"/>
  <c r="AA11"/>
  <c r="AA12"/>
  <c r="AA13"/>
  <c r="AA14"/>
  <c r="AA15"/>
  <c r="AA16"/>
  <c r="AA17"/>
  <c r="AA18"/>
  <c r="AA19"/>
  <c r="AF2" i="3"/>
  <c r="AF3"/>
  <c r="AF4"/>
  <c r="AF5"/>
  <c r="AF6"/>
  <c r="AF7"/>
  <c r="AF8"/>
  <c r="AF9"/>
  <c r="AF10"/>
  <c r="AF11"/>
  <c r="AF12"/>
  <c r="AF13"/>
  <c r="AF14"/>
  <c r="AF15"/>
  <c r="AF16"/>
  <c r="AF17"/>
  <c r="AF18"/>
  <c r="AF19"/>
  <c r="C17" i="7" l="1"/>
  <c r="C14"/>
  <c r="C8"/>
  <c r="C15"/>
  <c r="C12"/>
  <c r="C5"/>
  <c r="C7"/>
  <c r="C10"/>
  <c r="C3"/>
  <c r="C19"/>
  <c r="C18"/>
  <c r="C16"/>
  <c r="C13"/>
  <c r="C11"/>
  <c r="C9"/>
  <c r="C6"/>
  <c r="C4"/>
  <c r="C2"/>
  <c r="C21" l="1"/>
</calcChain>
</file>

<file path=xl/sharedStrings.xml><?xml version="1.0" encoding="utf-8"?>
<sst xmlns="http://schemas.openxmlformats.org/spreadsheetml/2006/main" count="212" uniqueCount="57">
  <si>
    <t>NOMBRES</t>
  </si>
  <si>
    <t>APELLIDOS</t>
  </si>
  <si>
    <t>SHIRLEY TATIANA</t>
  </si>
  <si>
    <t>BONILLA BETANCOURT</t>
  </si>
  <si>
    <t>STIVEN ANDRES</t>
  </si>
  <si>
    <t>CUELLAR CHAVARRO</t>
  </si>
  <si>
    <t>STIVEN</t>
  </si>
  <si>
    <t>FALLA USECHE</t>
  </si>
  <si>
    <t>STIVEN FELIPE</t>
  </si>
  <si>
    <t>RAMIREZ DURAN</t>
  </si>
  <si>
    <t>YESICA ALEJANDRA</t>
  </si>
  <si>
    <t>LOPEZ VILLANUEVA</t>
  </si>
  <si>
    <t>DIANA SOFIA</t>
  </si>
  <si>
    <t>CARDONA ARTUNDUAGA</t>
  </si>
  <si>
    <t>JHOAN</t>
  </si>
  <si>
    <t>MONTENEGRO SANCHEZ</t>
  </si>
  <si>
    <t>JOSE LUIS</t>
  </si>
  <si>
    <t>VANEGAS CLAROS</t>
  </si>
  <si>
    <t>JUAN DAVID</t>
  </si>
  <si>
    <t>CAMACHO</t>
  </si>
  <si>
    <t>LAURA ALEJANDRA</t>
  </si>
  <si>
    <t>ROJAS AVAUNZA</t>
  </si>
  <si>
    <t>LUIS FERNANDO</t>
  </si>
  <si>
    <t>ENCISO CABALLERO</t>
  </si>
  <si>
    <t>MARIA PAULA</t>
  </si>
  <si>
    <t>TRUJILLO LOSADA</t>
  </si>
  <si>
    <t>NICOLAS</t>
  </si>
  <si>
    <t>GOMEZ ANDRADE</t>
  </si>
  <si>
    <t>OSCAR HERNAN</t>
  </si>
  <si>
    <t>TRUJILLO</t>
  </si>
  <si>
    <t>PAULA ANDREA</t>
  </si>
  <si>
    <t>LOSADA GOMEZ</t>
  </si>
  <si>
    <t>RENZO FRANCISCO</t>
  </si>
  <si>
    <t>LEON TIQUE</t>
  </si>
  <si>
    <t>RUBEN DARIO</t>
  </si>
  <si>
    <t>ACOSTA CARDOSO</t>
  </si>
  <si>
    <t>SEBASTIAN</t>
  </si>
  <si>
    <t>PEREZ PERDOMO</t>
  </si>
  <si>
    <t>SHEILA VANESA</t>
  </si>
  <si>
    <t>MONTILLA MOSQUERA</t>
  </si>
  <si>
    <t>YAIRA</t>
  </si>
  <si>
    <t>SAAVEDRA TOVAR</t>
  </si>
  <si>
    <t>1-2/11/2012</t>
  </si>
  <si>
    <t>TOTAL</t>
  </si>
  <si>
    <t>PAD. NUE.</t>
  </si>
  <si>
    <t>GLO. AL PAD.</t>
  </si>
  <si>
    <t>SAL.</t>
  </si>
  <si>
    <t>CRE.</t>
  </si>
  <si>
    <t>EXPOSICION</t>
  </si>
  <si>
    <t>EVALUACION</t>
  </si>
  <si>
    <t>NOTA</t>
  </si>
  <si>
    <t>ANG. DE LA</t>
  </si>
  <si>
    <t>ESP. SAN.</t>
  </si>
  <si>
    <t>ACT. DE CON.</t>
  </si>
  <si>
    <t>YO PEC.</t>
  </si>
  <si>
    <t>AVE MAR.</t>
  </si>
  <si>
    <t>GLO.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</si>
</sst>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5" borderId="1" xfId="0" applyFill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0"/>
  <sheetViews>
    <sheetView tabSelected="1" topLeftCell="N1" workbookViewId="0">
      <selection activeCell="A18" sqref="A18:B18"/>
    </sheetView>
  </sheetViews>
  <sheetFormatPr baseColWidth="10" defaultRowHeight="15"/>
  <cols>
    <col min="1" max="1" width="18.28515625" style="5" bestFit="1" customWidth="1"/>
    <col min="2" max="2" width="23.28515625" style="5" bestFit="1" customWidth="1"/>
    <col min="3" max="29" width="10.7109375" style="1" bestFit="1" customWidth="1"/>
    <col min="30" max="30" width="11.42578125" style="1"/>
    <col min="31" max="31" width="10.7109375" style="1" bestFit="1" customWidth="1"/>
    <col min="32" max="32" width="8.42578125" style="11" bestFit="1" customWidth="1"/>
  </cols>
  <sheetData>
    <row r="1" spans="1:42" s="1" customFormat="1">
      <c r="A1" s="3" t="s">
        <v>0</v>
      </c>
      <c r="B1" s="3" t="s">
        <v>1</v>
      </c>
      <c r="C1" s="6">
        <v>40971</v>
      </c>
      <c r="D1" s="6">
        <v>40978</v>
      </c>
      <c r="E1" s="6">
        <v>40985</v>
      </c>
      <c r="F1" s="6">
        <v>40992</v>
      </c>
      <c r="G1" s="6">
        <v>40999</v>
      </c>
      <c r="H1" s="6">
        <v>41013</v>
      </c>
      <c r="I1" s="6">
        <v>41020</v>
      </c>
      <c r="J1" s="6">
        <v>41034</v>
      </c>
      <c r="K1" s="6">
        <v>41048</v>
      </c>
      <c r="L1" s="6">
        <v>41062</v>
      </c>
      <c r="M1" s="6">
        <v>41069</v>
      </c>
      <c r="N1" s="6">
        <v>41097</v>
      </c>
      <c r="O1" s="6">
        <v>41104</v>
      </c>
      <c r="P1" s="6">
        <v>41111</v>
      </c>
      <c r="Q1" s="6">
        <v>41118</v>
      </c>
      <c r="R1" s="6">
        <v>41125</v>
      </c>
      <c r="S1" s="6">
        <v>41132</v>
      </c>
      <c r="T1" s="6">
        <v>41146</v>
      </c>
      <c r="U1" s="6">
        <v>41153</v>
      </c>
      <c r="V1" s="6">
        <v>41160</v>
      </c>
      <c r="W1" s="6">
        <v>41167</v>
      </c>
      <c r="X1" s="6">
        <v>41174</v>
      </c>
      <c r="Y1" s="6">
        <v>41181</v>
      </c>
      <c r="Z1" s="6">
        <v>41188</v>
      </c>
      <c r="AA1" s="6">
        <v>41195</v>
      </c>
      <c r="AB1" s="6">
        <v>41202</v>
      </c>
      <c r="AC1" s="6">
        <v>41209</v>
      </c>
      <c r="AD1" s="6" t="s">
        <v>42</v>
      </c>
      <c r="AE1" s="6">
        <v>41216</v>
      </c>
      <c r="AF1" s="10" t="s">
        <v>43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</row>
    <row r="2" spans="1:42">
      <c r="A2" s="7" t="s">
        <v>12</v>
      </c>
      <c r="B2" s="7" t="s">
        <v>13</v>
      </c>
      <c r="C2" s="23">
        <v>5</v>
      </c>
      <c r="D2" s="23">
        <v>5</v>
      </c>
      <c r="E2" s="23">
        <v>5</v>
      </c>
      <c r="F2" s="23">
        <v>5</v>
      </c>
      <c r="G2" s="23">
        <v>5</v>
      </c>
      <c r="H2" s="23">
        <v>5</v>
      </c>
      <c r="I2" s="23">
        <v>0</v>
      </c>
      <c r="J2" s="23">
        <v>5</v>
      </c>
      <c r="K2" s="23">
        <v>5</v>
      </c>
      <c r="L2" s="23">
        <v>5</v>
      </c>
      <c r="M2" s="23">
        <v>0</v>
      </c>
      <c r="N2" s="23">
        <v>5</v>
      </c>
      <c r="O2" s="23">
        <v>5</v>
      </c>
      <c r="P2" s="23">
        <v>5</v>
      </c>
      <c r="Q2" s="23">
        <v>5</v>
      </c>
      <c r="R2" s="23">
        <v>5</v>
      </c>
      <c r="S2" s="23">
        <v>5</v>
      </c>
      <c r="T2" s="23">
        <v>5</v>
      </c>
      <c r="U2" s="30">
        <v>0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0">
        <v>0</v>
      </c>
      <c r="AC2" s="30">
        <v>0</v>
      </c>
      <c r="AD2" s="30">
        <v>0</v>
      </c>
      <c r="AE2" s="30">
        <v>0</v>
      </c>
      <c r="AF2" s="10">
        <f t="shared" ref="AF2:AF19" si="0">AVERAGE(C2:AE2)</f>
        <v>2.7586206896551726</v>
      </c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>
      <c r="A3" s="19" t="s">
        <v>14</v>
      </c>
      <c r="B3" s="19" t="s">
        <v>15</v>
      </c>
      <c r="C3" s="23">
        <v>5</v>
      </c>
      <c r="D3" s="23">
        <v>0</v>
      </c>
      <c r="E3" s="23">
        <v>5</v>
      </c>
      <c r="F3" s="23">
        <v>5</v>
      </c>
      <c r="G3" s="23">
        <v>5</v>
      </c>
      <c r="H3" s="23">
        <v>5</v>
      </c>
      <c r="I3" s="23">
        <v>5</v>
      </c>
      <c r="J3" s="23">
        <v>5</v>
      </c>
      <c r="K3" s="23">
        <v>5</v>
      </c>
      <c r="L3" s="23">
        <v>5</v>
      </c>
      <c r="M3" s="23">
        <v>0</v>
      </c>
      <c r="N3" s="23">
        <v>5</v>
      </c>
      <c r="O3" s="23">
        <v>0</v>
      </c>
      <c r="P3" s="23">
        <v>0</v>
      </c>
      <c r="Q3" s="23">
        <v>5</v>
      </c>
      <c r="R3" s="23">
        <v>0</v>
      </c>
      <c r="S3" s="23">
        <v>5</v>
      </c>
      <c r="T3" s="23">
        <v>5</v>
      </c>
      <c r="U3" s="30">
        <v>0</v>
      </c>
      <c r="V3" s="30">
        <v>0</v>
      </c>
      <c r="W3" s="30">
        <v>0</v>
      </c>
      <c r="X3" s="30">
        <v>0</v>
      </c>
      <c r="Y3" s="30">
        <v>0</v>
      </c>
      <c r="Z3" s="30">
        <v>0</v>
      </c>
      <c r="AA3" s="30">
        <v>0</v>
      </c>
      <c r="AB3" s="30">
        <v>0</v>
      </c>
      <c r="AC3" s="30">
        <v>0</v>
      </c>
      <c r="AD3" s="30">
        <v>0</v>
      </c>
      <c r="AE3" s="30">
        <v>0</v>
      </c>
      <c r="AF3" s="10">
        <f t="shared" si="0"/>
        <v>2.2413793103448274</v>
      </c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1:42" s="21" customFormat="1">
      <c r="A4" s="19" t="s">
        <v>16</v>
      </c>
      <c r="B4" s="19" t="s">
        <v>17</v>
      </c>
      <c r="C4" s="23">
        <v>5</v>
      </c>
      <c r="D4" s="23">
        <v>5</v>
      </c>
      <c r="E4" s="23">
        <v>5</v>
      </c>
      <c r="F4" s="23">
        <v>0</v>
      </c>
      <c r="G4" s="23">
        <v>0</v>
      </c>
      <c r="H4" s="23">
        <v>5</v>
      </c>
      <c r="I4" s="23">
        <v>0</v>
      </c>
      <c r="J4" s="23">
        <v>5</v>
      </c>
      <c r="K4" s="23">
        <v>5</v>
      </c>
      <c r="L4" s="23">
        <v>5</v>
      </c>
      <c r="M4" s="23">
        <v>0</v>
      </c>
      <c r="N4" s="23">
        <v>5</v>
      </c>
      <c r="O4" s="23">
        <v>0</v>
      </c>
      <c r="P4" s="23">
        <v>0</v>
      </c>
      <c r="Q4" s="23">
        <v>0</v>
      </c>
      <c r="R4" s="23">
        <v>0</v>
      </c>
      <c r="S4" s="23">
        <v>5</v>
      </c>
      <c r="T4" s="23">
        <v>5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>
        <v>0</v>
      </c>
      <c r="AD4" s="30">
        <v>0</v>
      </c>
      <c r="AE4" s="30">
        <v>0</v>
      </c>
      <c r="AF4" s="20">
        <f>AVERAGE(C4:AE4)</f>
        <v>1.7241379310344827</v>
      </c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pans="1:42" s="21" customFormat="1">
      <c r="A5" s="22" t="s">
        <v>18</v>
      </c>
      <c r="B5" s="22" t="s">
        <v>19</v>
      </c>
      <c r="C5" s="23">
        <v>5</v>
      </c>
      <c r="D5" s="23">
        <v>0</v>
      </c>
      <c r="E5" s="23">
        <v>0</v>
      </c>
      <c r="F5" s="23">
        <v>5</v>
      </c>
      <c r="G5" s="23">
        <v>0</v>
      </c>
      <c r="H5" s="23">
        <v>0</v>
      </c>
      <c r="I5" s="23">
        <v>5</v>
      </c>
      <c r="J5" s="23">
        <v>5</v>
      </c>
      <c r="K5" s="23">
        <v>5</v>
      </c>
      <c r="L5" s="23">
        <v>5</v>
      </c>
      <c r="M5" s="23">
        <v>5</v>
      </c>
      <c r="N5" s="23">
        <v>0</v>
      </c>
      <c r="O5" s="23">
        <v>0</v>
      </c>
      <c r="P5" s="23">
        <v>5</v>
      </c>
      <c r="Q5" s="23">
        <v>5</v>
      </c>
      <c r="R5" s="23">
        <v>5</v>
      </c>
      <c r="S5" s="23">
        <v>5</v>
      </c>
      <c r="T5" s="23">
        <v>5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20">
        <f t="shared" si="0"/>
        <v>2.0689655172413794</v>
      </c>
      <c r="AG5" s="25"/>
      <c r="AH5" s="25"/>
      <c r="AI5" s="25"/>
      <c r="AJ5" s="25"/>
      <c r="AK5" s="25"/>
      <c r="AL5" s="25"/>
      <c r="AM5" s="25"/>
      <c r="AN5" s="25"/>
      <c r="AO5" s="25"/>
      <c r="AP5" s="25"/>
    </row>
    <row r="6" spans="1:42" s="17" customFormat="1">
      <c r="A6" s="15" t="s">
        <v>20</v>
      </c>
      <c r="B6" s="15" t="s">
        <v>21</v>
      </c>
      <c r="C6" s="23">
        <v>5</v>
      </c>
      <c r="D6" s="23">
        <v>5</v>
      </c>
      <c r="E6" s="23">
        <v>5</v>
      </c>
      <c r="F6" s="23">
        <v>5</v>
      </c>
      <c r="G6" s="23">
        <v>5</v>
      </c>
      <c r="H6" s="23">
        <v>5</v>
      </c>
      <c r="I6" s="23">
        <v>5</v>
      </c>
      <c r="J6" s="23">
        <v>5</v>
      </c>
      <c r="K6" s="23">
        <v>5</v>
      </c>
      <c r="L6" s="23">
        <v>5</v>
      </c>
      <c r="M6" s="23">
        <v>5</v>
      </c>
      <c r="N6" s="23">
        <v>5</v>
      </c>
      <c r="O6" s="23">
        <v>5</v>
      </c>
      <c r="P6" s="23">
        <v>5</v>
      </c>
      <c r="Q6" s="23">
        <v>5</v>
      </c>
      <c r="R6" s="23">
        <v>5</v>
      </c>
      <c r="S6" s="23">
        <v>5</v>
      </c>
      <c r="T6" s="23">
        <v>5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18">
        <f t="shared" si="0"/>
        <v>3.103448275862069</v>
      </c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>
      <c r="A7" s="7" t="s">
        <v>22</v>
      </c>
      <c r="B7" s="7" t="s">
        <v>23</v>
      </c>
      <c r="C7" s="23">
        <v>5</v>
      </c>
      <c r="D7" s="23">
        <v>5</v>
      </c>
      <c r="E7" s="23">
        <v>0</v>
      </c>
      <c r="F7" s="23">
        <v>5</v>
      </c>
      <c r="G7" s="23">
        <v>5</v>
      </c>
      <c r="H7" s="23">
        <v>0</v>
      </c>
      <c r="I7" s="23">
        <v>5</v>
      </c>
      <c r="J7" s="23">
        <v>5</v>
      </c>
      <c r="K7" s="23">
        <v>5</v>
      </c>
      <c r="L7" s="23">
        <v>5</v>
      </c>
      <c r="M7" s="23">
        <v>0</v>
      </c>
      <c r="N7" s="23">
        <v>5</v>
      </c>
      <c r="O7" s="23">
        <v>0</v>
      </c>
      <c r="P7" s="23">
        <v>5</v>
      </c>
      <c r="Q7" s="23">
        <v>5</v>
      </c>
      <c r="R7" s="23">
        <v>5</v>
      </c>
      <c r="S7" s="23">
        <v>5</v>
      </c>
      <c r="T7" s="23">
        <v>5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10">
        <f t="shared" si="0"/>
        <v>2.4137931034482758</v>
      </c>
      <c r="AG7" s="25"/>
      <c r="AH7" s="25"/>
      <c r="AI7" s="25"/>
      <c r="AJ7" s="25"/>
      <c r="AK7" s="25"/>
      <c r="AL7" s="25"/>
      <c r="AM7" s="25"/>
      <c r="AN7" s="25"/>
      <c r="AO7" s="25"/>
      <c r="AP7" s="25"/>
    </row>
    <row r="8" spans="1:42">
      <c r="A8" s="7" t="s">
        <v>24</v>
      </c>
      <c r="B8" s="7" t="s">
        <v>25</v>
      </c>
      <c r="C8" s="23">
        <v>5</v>
      </c>
      <c r="D8" s="23">
        <v>0</v>
      </c>
      <c r="E8" s="23">
        <v>5</v>
      </c>
      <c r="F8" s="23">
        <v>5</v>
      </c>
      <c r="G8" s="23">
        <v>5</v>
      </c>
      <c r="H8" s="23">
        <v>5</v>
      </c>
      <c r="I8" s="23">
        <v>5</v>
      </c>
      <c r="J8" s="23">
        <v>5</v>
      </c>
      <c r="K8" s="23">
        <v>5</v>
      </c>
      <c r="L8" s="23">
        <v>0</v>
      </c>
      <c r="M8" s="23">
        <v>5</v>
      </c>
      <c r="N8" s="23">
        <v>0</v>
      </c>
      <c r="O8" s="23">
        <v>5</v>
      </c>
      <c r="P8" s="23">
        <v>0</v>
      </c>
      <c r="Q8" s="23">
        <v>0</v>
      </c>
      <c r="R8" s="23">
        <v>5</v>
      </c>
      <c r="S8" s="23">
        <v>5</v>
      </c>
      <c r="T8" s="23">
        <v>5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10">
        <f>AVERAGE(C8:AE8)</f>
        <v>2.2413793103448274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>
      <c r="A9" s="7" t="s">
        <v>26</v>
      </c>
      <c r="B9" s="7" t="s">
        <v>27</v>
      </c>
      <c r="C9" s="23">
        <v>5</v>
      </c>
      <c r="D9" s="23">
        <v>5</v>
      </c>
      <c r="E9" s="23">
        <v>0</v>
      </c>
      <c r="F9" s="23">
        <v>0</v>
      </c>
      <c r="G9" s="23">
        <v>5</v>
      </c>
      <c r="H9" s="23">
        <v>5</v>
      </c>
      <c r="I9" s="23">
        <v>5</v>
      </c>
      <c r="J9" s="23">
        <v>5</v>
      </c>
      <c r="K9" s="23">
        <v>5</v>
      </c>
      <c r="L9" s="23">
        <v>5</v>
      </c>
      <c r="M9" s="23">
        <v>5</v>
      </c>
      <c r="N9" s="23">
        <v>5</v>
      </c>
      <c r="O9" s="23">
        <v>5</v>
      </c>
      <c r="P9" s="23">
        <v>5</v>
      </c>
      <c r="Q9" s="23">
        <v>5</v>
      </c>
      <c r="R9" s="23">
        <v>5</v>
      </c>
      <c r="S9" s="23">
        <v>5</v>
      </c>
      <c r="T9" s="23">
        <v>5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10">
        <f t="shared" si="0"/>
        <v>2.7586206896551726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>
      <c r="A10" s="7" t="s">
        <v>28</v>
      </c>
      <c r="B10" s="7" t="s">
        <v>29</v>
      </c>
      <c r="C10" s="23">
        <v>0</v>
      </c>
      <c r="D10" s="23">
        <v>5</v>
      </c>
      <c r="E10" s="23">
        <v>5</v>
      </c>
      <c r="F10" s="23">
        <v>5</v>
      </c>
      <c r="G10" s="23">
        <v>5</v>
      </c>
      <c r="H10" s="23">
        <v>0</v>
      </c>
      <c r="I10" s="23">
        <v>5</v>
      </c>
      <c r="J10" s="23">
        <v>5</v>
      </c>
      <c r="K10" s="23">
        <v>5</v>
      </c>
      <c r="L10" s="23">
        <v>5</v>
      </c>
      <c r="M10" s="23">
        <v>0</v>
      </c>
      <c r="N10" s="23">
        <v>0</v>
      </c>
      <c r="O10" s="23">
        <v>5</v>
      </c>
      <c r="P10" s="23">
        <v>5</v>
      </c>
      <c r="Q10" s="23">
        <v>5</v>
      </c>
      <c r="R10" s="23">
        <v>5</v>
      </c>
      <c r="S10" s="23">
        <v>5</v>
      </c>
      <c r="T10" s="23">
        <v>5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10">
        <f t="shared" si="0"/>
        <v>2.4137931034482758</v>
      </c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>
      <c r="A11" s="7" t="s">
        <v>30</v>
      </c>
      <c r="B11" s="7" t="s">
        <v>31</v>
      </c>
      <c r="C11" s="23">
        <v>5</v>
      </c>
      <c r="D11" s="23">
        <v>5</v>
      </c>
      <c r="E11" s="23">
        <v>5</v>
      </c>
      <c r="F11" s="23">
        <v>5</v>
      </c>
      <c r="G11" s="23">
        <v>5</v>
      </c>
      <c r="H11" s="23">
        <v>5</v>
      </c>
      <c r="I11" s="23">
        <v>0</v>
      </c>
      <c r="J11" s="23">
        <v>5</v>
      </c>
      <c r="K11" s="23">
        <v>5</v>
      </c>
      <c r="L11" s="23">
        <v>5</v>
      </c>
      <c r="M11" s="23">
        <v>5</v>
      </c>
      <c r="N11" s="23">
        <v>0</v>
      </c>
      <c r="O11" s="23">
        <v>5</v>
      </c>
      <c r="P11" s="23">
        <v>5</v>
      </c>
      <c r="Q11" s="23">
        <v>5</v>
      </c>
      <c r="R11" s="23">
        <v>0</v>
      </c>
      <c r="S11" s="23">
        <v>5</v>
      </c>
      <c r="T11" s="23">
        <v>5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10">
        <f t="shared" si="0"/>
        <v>2.5862068965517242</v>
      </c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s="21" customFormat="1">
      <c r="A12" s="19" t="s">
        <v>32</v>
      </c>
      <c r="B12" s="19" t="s">
        <v>33</v>
      </c>
      <c r="C12" s="23">
        <v>5</v>
      </c>
      <c r="D12" s="23">
        <v>5</v>
      </c>
      <c r="E12" s="23">
        <v>0</v>
      </c>
      <c r="F12" s="23">
        <v>5</v>
      </c>
      <c r="G12" s="23">
        <v>5</v>
      </c>
      <c r="H12" s="23">
        <v>5</v>
      </c>
      <c r="I12" s="23">
        <v>5</v>
      </c>
      <c r="J12" s="23">
        <v>5</v>
      </c>
      <c r="K12" s="23">
        <v>5</v>
      </c>
      <c r="L12" s="23">
        <v>5</v>
      </c>
      <c r="M12" s="23">
        <v>5</v>
      </c>
      <c r="N12" s="23">
        <v>5</v>
      </c>
      <c r="O12" s="23">
        <v>0</v>
      </c>
      <c r="P12" s="23">
        <v>5</v>
      </c>
      <c r="Q12" s="23">
        <v>5</v>
      </c>
      <c r="R12" s="23">
        <v>5</v>
      </c>
      <c r="S12" s="23">
        <v>5</v>
      </c>
      <c r="T12" s="23">
        <v>5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20">
        <f t="shared" si="0"/>
        <v>2.7586206896551726</v>
      </c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>
      <c r="A13" s="19" t="s">
        <v>34</v>
      </c>
      <c r="B13" s="19" t="s">
        <v>35</v>
      </c>
      <c r="C13" s="23">
        <v>5</v>
      </c>
      <c r="D13" s="23">
        <v>5</v>
      </c>
      <c r="E13" s="23">
        <v>5</v>
      </c>
      <c r="F13" s="23">
        <v>5</v>
      </c>
      <c r="G13" s="23">
        <v>5</v>
      </c>
      <c r="H13" s="23">
        <v>5</v>
      </c>
      <c r="I13" s="23">
        <v>5</v>
      </c>
      <c r="J13" s="23">
        <v>5</v>
      </c>
      <c r="K13" s="23">
        <v>5</v>
      </c>
      <c r="L13" s="23">
        <v>5</v>
      </c>
      <c r="M13" s="23">
        <v>5</v>
      </c>
      <c r="N13" s="23">
        <v>0</v>
      </c>
      <c r="O13" s="23">
        <v>0</v>
      </c>
      <c r="P13" s="23">
        <v>0</v>
      </c>
      <c r="Q13" s="23">
        <v>5</v>
      </c>
      <c r="R13" s="23">
        <v>0</v>
      </c>
      <c r="S13" s="23">
        <v>0</v>
      </c>
      <c r="T13" s="23">
        <v>5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10">
        <f t="shared" si="0"/>
        <v>2.2413793103448274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>
      <c r="A14" s="7" t="s">
        <v>36</v>
      </c>
      <c r="B14" s="7" t="s">
        <v>37</v>
      </c>
      <c r="C14" s="23">
        <v>5</v>
      </c>
      <c r="D14" s="23">
        <v>5</v>
      </c>
      <c r="E14" s="23">
        <v>5</v>
      </c>
      <c r="F14" s="23">
        <v>5</v>
      </c>
      <c r="G14" s="23">
        <v>0</v>
      </c>
      <c r="H14" s="23">
        <v>5</v>
      </c>
      <c r="I14" s="23">
        <v>5</v>
      </c>
      <c r="J14" s="23">
        <v>5</v>
      </c>
      <c r="K14" s="23">
        <v>5</v>
      </c>
      <c r="L14" s="23">
        <v>5</v>
      </c>
      <c r="M14" s="23">
        <v>5</v>
      </c>
      <c r="N14" s="23">
        <v>5</v>
      </c>
      <c r="O14" s="23">
        <v>5</v>
      </c>
      <c r="P14" s="23">
        <v>5</v>
      </c>
      <c r="Q14" s="23">
        <v>5</v>
      </c>
      <c r="R14" s="23">
        <v>5</v>
      </c>
      <c r="S14" s="23">
        <v>5</v>
      </c>
      <c r="T14" s="23">
        <v>5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10">
        <f t="shared" si="0"/>
        <v>2.9310344827586206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>
      <c r="A15" s="7" t="s">
        <v>2</v>
      </c>
      <c r="B15" s="7" t="s">
        <v>3</v>
      </c>
      <c r="C15" s="23">
        <v>0</v>
      </c>
      <c r="D15" s="23">
        <v>5</v>
      </c>
      <c r="E15" s="23">
        <v>5</v>
      </c>
      <c r="F15" s="23">
        <v>5</v>
      </c>
      <c r="G15" s="23">
        <v>5</v>
      </c>
      <c r="H15" s="23">
        <v>5</v>
      </c>
      <c r="I15" s="23">
        <v>5</v>
      </c>
      <c r="J15" s="23">
        <v>5</v>
      </c>
      <c r="K15" s="23">
        <v>5</v>
      </c>
      <c r="L15" s="23">
        <v>5</v>
      </c>
      <c r="M15" s="23">
        <v>0</v>
      </c>
      <c r="N15" s="23">
        <v>5</v>
      </c>
      <c r="O15" s="23">
        <v>5</v>
      </c>
      <c r="P15" s="23">
        <v>5</v>
      </c>
      <c r="Q15" s="23">
        <v>5</v>
      </c>
      <c r="R15" s="23">
        <v>0</v>
      </c>
      <c r="S15" s="23">
        <v>5</v>
      </c>
      <c r="T15" s="23">
        <v>5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10">
        <f t="shared" si="0"/>
        <v>2.5862068965517242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s="17" customFormat="1">
      <c r="A16" s="15" t="s">
        <v>6</v>
      </c>
      <c r="B16" s="15" t="s">
        <v>7</v>
      </c>
      <c r="C16" s="23">
        <v>5</v>
      </c>
      <c r="D16" s="23">
        <v>5</v>
      </c>
      <c r="E16" s="23">
        <v>5</v>
      </c>
      <c r="F16" s="23">
        <v>5</v>
      </c>
      <c r="G16" s="23">
        <v>5</v>
      </c>
      <c r="H16" s="23">
        <v>5</v>
      </c>
      <c r="I16" s="23">
        <v>5</v>
      </c>
      <c r="J16" s="23">
        <v>5</v>
      </c>
      <c r="K16" s="23">
        <v>5</v>
      </c>
      <c r="L16" s="23">
        <v>5</v>
      </c>
      <c r="M16" s="23">
        <v>5</v>
      </c>
      <c r="N16" s="23">
        <v>5</v>
      </c>
      <c r="O16" s="23">
        <v>5</v>
      </c>
      <c r="P16" s="23">
        <v>5</v>
      </c>
      <c r="Q16" s="23">
        <v>5</v>
      </c>
      <c r="R16" s="23">
        <v>5</v>
      </c>
      <c r="S16" s="23">
        <v>5</v>
      </c>
      <c r="T16" s="23">
        <v>5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18">
        <f t="shared" si="0"/>
        <v>3.103448275862069</v>
      </c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>
      <c r="A17" s="7" t="s">
        <v>4</v>
      </c>
      <c r="B17" s="7" t="s">
        <v>5</v>
      </c>
      <c r="C17" s="23">
        <v>5</v>
      </c>
      <c r="D17" s="23">
        <v>5</v>
      </c>
      <c r="E17" s="23">
        <v>5</v>
      </c>
      <c r="F17" s="23">
        <v>0</v>
      </c>
      <c r="G17" s="23">
        <v>5</v>
      </c>
      <c r="H17" s="23">
        <v>5</v>
      </c>
      <c r="I17" s="23">
        <v>0</v>
      </c>
      <c r="J17" s="23">
        <v>5</v>
      </c>
      <c r="K17" s="23">
        <v>5</v>
      </c>
      <c r="L17" s="23">
        <v>5</v>
      </c>
      <c r="M17" s="23">
        <v>0</v>
      </c>
      <c r="N17" s="23">
        <v>5</v>
      </c>
      <c r="O17" s="23">
        <v>0</v>
      </c>
      <c r="P17" s="23">
        <v>5</v>
      </c>
      <c r="Q17" s="23">
        <v>5</v>
      </c>
      <c r="R17" s="23">
        <v>5</v>
      </c>
      <c r="S17" s="23">
        <v>5</v>
      </c>
      <c r="T17" s="23">
        <v>5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10">
        <f t="shared" si="0"/>
        <v>2.4137931034482758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>
      <c r="A18" s="19" t="s">
        <v>8</v>
      </c>
      <c r="B18" s="19" t="s">
        <v>9</v>
      </c>
      <c r="C18" s="23">
        <v>5</v>
      </c>
      <c r="D18" s="23">
        <v>5</v>
      </c>
      <c r="E18" s="23">
        <v>5</v>
      </c>
      <c r="F18" s="23">
        <v>5</v>
      </c>
      <c r="G18" s="23">
        <v>5</v>
      </c>
      <c r="H18" s="23">
        <v>5</v>
      </c>
      <c r="I18" s="23">
        <v>5</v>
      </c>
      <c r="J18" s="23">
        <v>5</v>
      </c>
      <c r="K18" s="23">
        <v>5</v>
      </c>
      <c r="L18" s="23">
        <v>5</v>
      </c>
      <c r="M18" s="23">
        <v>0</v>
      </c>
      <c r="N18" s="23">
        <v>5</v>
      </c>
      <c r="O18" s="23">
        <v>0</v>
      </c>
      <c r="P18" s="23">
        <v>0</v>
      </c>
      <c r="Q18" s="23">
        <v>5</v>
      </c>
      <c r="R18" s="23">
        <v>5</v>
      </c>
      <c r="S18" s="23">
        <v>5</v>
      </c>
      <c r="T18" s="23">
        <v>5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10">
        <f t="shared" si="0"/>
        <v>2.5862068965517242</v>
      </c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s="17" customFormat="1">
      <c r="A19" s="15" t="s">
        <v>10</v>
      </c>
      <c r="B19" s="15" t="s">
        <v>11</v>
      </c>
      <c r="C19" s="23">
        <v>5</v>
      </c>
      <c r="D19" s="23">
        <v>5</v>
      </c>
      <c r="E19" s="23">
        <v>5</v>
      </c>
      <c r="F19" s="23">
        <v>5</v>
      </c>
      <c r="G19" s="23">
        <v>5</v>
      </c>
      <c r="H19" s="23">
        <v>5</v>
      </c>
      <c r="I19" s="23">
        <v>5</v>
      </c>
      <c r="J19" s="23">
        <v>5</v>
      </c>
      <c r="K19" s="23">
        <v>5</v>
      </c>
      <c r="L19" s="23">
        <v>5</v>
      </c>
      <c r="M19" s="23">
        <v>5</v>
      </c>
      <c r="N19" s="23">
        <v>5</v>
      </c>
      <c r="O19" s="23">
        <v>5</v>
      </c>
      <c r="P19" s="23">
        <v>5</v>
      </c>
      <c r="Q19" s="23">
        <v>5</v>
      </c>
      <c r="R19" s="23">
        <v>5</v>
      </c>
      <c r="S19" s="23">
        <v>2.5</v>
      </c>
      <c r="T19" s="23">
        <v>5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18">
        <f t="shared" si="0"/>
        <v>3.0172413793103448</v>
      </c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>
      <c r="AG20" s="25"/>
    </row>
  </sheetData>
  <sortState ref="A2:B26">
    <sortCondition ref="A2:A26"/>
    <sortCondition ref="B2:B26"/>
  </sortState>
  <pageMargins left="0" right="0" top="0" bottom="0" header="0" footer="0.31496062992125984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0"/>
  <sheetViews>
    <sheetView workbookViewId="0">
      <selection activeCell="G23" sqref="G23"/>
    </sheetView>
  </sheetViews>
  <sheetFormatPr baseColWidth="10" defaultRowHeight="15"/>
  <cols>
    <col min="1" max="1" width="18.28515625" bestFit="1" customWidth="1"/>
    <col min="2" max="2" width="23.28515625" bestFit="1" customWidth="1"/>
    <col min="3" max="5" width="4" style="4" bestFit="1" customWidth="1"/>
    <col min="6" max="6" width="3.5703125" style="14" bestFit="1" customWidth="1"/>
    <col min="7" max="7" width="3.5703125" style="4" bestFit="1" customWidth="1"/>
    <col min="8" max="9" width="2" style="4" bestFit="1" customWidth="1"/>
    <col min="10" max="10" width="4" style="4" bestFit="1" customWidth="1"/>
    <col min="11" max="11" width="2" style="4" bestFit="1" customWidth="1"/>
    <col min="12" max="14" width="3.5703125" style="4" bestFit="1" customWidth="1"/>
    <col min="15" max="19" width="3" style="4" bestFit="1" customWidth="1"/>
    <col min="20" max="20" width="3.5703125" style="4" bestFit="1" customWidth="1"/>
    <col min="21" max="22" width="3" style="4" bestFit="1" customWidth="1"/>
    <col min="23" max="23" width="3.5703125" style="4" bestFit="1" customWidth="1"/>
    <col min="24" max="26" width="3" style="4" bestFit="1" customWidth="1"/>
    <col min="27" max="27" width="6.5703125" style="13" bestFit="1" customWidth="1"/>
  </cols>
  <sheetData>
    <row r="1" spans="1:34">
      <c r="A1" s="3" t="s">
        <v>0</v>
      </c>
      <c r="B1" s="3" t="s">
        <v>1</v>
      </c>
      <c r="C1" s="8">
        <v>1</v>
      </c>
      <c r="D1" s="8">
        <v>2</v>
      </c>
      <c r="E1" s="8">
        <v>3</v>
      </c>
      <c r="F1" s="8">
        <v>4</v>
      </c>
      <c r="G1" s="8">
        <v>5</v>
      </c>
      <c r="H1" s="8">
        <v>6</v>
      </c>
      <c r="I1" s="8">
        <v>7</v>
      </c>
      <c r="J1" s="8">
        <v>8</v>
      </c>
      <c r="K1" s="8">
        <v>9</v>
      </c>
      <c r="L1" s="8">
        <v>10</v>
      </c>
      <c r="M1" s="8">
        <v>11</v>
      </c>
      <c r="N1" s="8">
        <v>12</v>
      </c>
      <c r="O1" s="8">
        <v>13</v>
      </c>
      <c r="P1" s="8">
        <v>14</v>
      </c>
      <c r="Q1" s="8">
        <v>15</v>
      </c>
      <c r="R1" s="8">
        <v>16</v>
      </c>
      <c r="S1" s="8">
        <v>17</v>
      </c>
      <c r="T1" s="8">
        <v>18</v>
      </c>
      <c r="U1" s="8">
        <v>19</v>
      </c>
      <c r="V1" s="8">
        <v>20</v>
      </c>
      <c r="W1" s="8">
        <v>21</v>
      </c>
      <c r="X1" s="8">
        <v>22</v>
      </c>
      <c r="Y1" s="8">
        <v>23</v>
      </c>
      <c r="Z1" s="8">
        <v>24</v>
      </c>
      <c r="AA1" s="10" t="s">
        <v>43</v>
      </c>
    </row>
    <row r="2" spans="1:34">
      <c r="A2" s="7" t="s">
        <v>12</v>
      </c>
      <c r="B2" s="7" t="s">
        <v>13</v>
      </c>
      <c r="C2" s="26">
        <v>5</v>
      </c>
      <c r="D2" s="26">
        <v>5</v>
      </c>
      <c r="E2" s="26">
        <v>5</v>
      </c>
      <c r="F2" s="34">
        <v>5</v>
      </c>
      <c r="G2" s="27">
        <f>14/3</f>
        <v>4.666666666666667</v>
      </c>
      <c r="H2" s="26">
        <v>3</v>
      </c>
      <c r="I2" s="26">
        <v>5</v>
      </c>
      <c r="J2" s="26">
        <f>8/2</f>
        <v>4</v>
      </c>
      <c r="K2" s="26">
        <v>5</v>
      </c>
      <c r="L2" s="26">
        <v>5</v>
      </c>
      <c r="M2" s="26">
        <v>5</v>
      </c>
      <c r="N2" s="27">
        <f>(6/10)*5</f>
        <v>3</v>
      </c>
      <c r="O2" s="26">
        <v>5</v>
      </c>
      <c r="P2" s="26">
        <v>0</v>
      </c>
      <c r="Q2" s="26">
        <v>5</v>
      </c>
      <c r="R2" s="26">
        <v>5</v>
      </c>
      <c r="S2" s="26">
        <v>5</v>
      </c>
      <c r="T2" s="27">
        <f>(4/6)*5</f>
        <v>3.333333333333333</v>
      </c>
      <c r="U2" s="26">
        <v>5</v>
      </c>
      <c r="V2" s="26">
        <v>5</v>
      </c>
      <c r="W2" s="27">
        <f>(5/8)*5</f>
        <v>3.125</v>
      </c>
      <c r="X2" s="31">
        <v>0</v>
      </c>
      <c r="Y2" s="31">
        <v>0</v>
      </c>
      <c r="Z2" s="31">
        <v>0</v>
      </c>
      <c r="AA2" s="12">
        <f t="shared" ref="AA2:AA19" si="0">AVERAGE(C2:Z2)</f>
        <v>3.796875</v>
      </c>
      <c r="AB2" s="25"/>
      <c r="AC2" s="25"/>
      <c r="AD2" s="25"/>
      <c r="AE2" s="25"/>
      <c r="AF2" s="25"/>
      <c r="AG2" s="25"/>
      <c r="AH2" s="25"/>
    </row>
    <row r="3" spans="1:34">
      <c r="A3" s="19" t="s">
        <v>14</v>
      </c>
      <c r="B3" s="19" t="s">
        <v>15</v>
      </c>
      <c r="C3" s="26">
        <v>4</v>
      </c>
      <c r="D3" s="26">
        <v>2.5</v>
      </c>
      <c r="E3" s="26">
        <v>3.3</v>
      </c>
      <c r="F3" s="34">
        <v>5</v>
      </c>
      <c r="G3" s="27">
        <f t="shared" ref="G3" si="1">10/3</f>
        <v>3.3333333333333335</v>
      </c>
      <c r="H3" s="26">
        <v>5</v>
      </c>
      <c r="I3" s="26">
        <v>0</v>
      </c>
      <c r="J3" s="26">
        <f t="shared" ref="J3" si="2">5/2</f>
        <v>2.5</v>
      </c>
      <c r="K3" s="26">
        <v>0</v>
      </c>
      <c r="L3" s="26">
        <v>0</v>
      </c>
      <c r="M3" s="26">
        <v>0</v>
      </c>
      <c r="N3" s="27">
        <f>(9/10)*5</f>
        <v>4.5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27">
        <f>(5/6)*5</f>
        <v>4.166666666666667</v>
      </c>
      <c r="U3" s="26">
        <v>0</v>
      </c>
      <c r="V3" s="26">
        <v>0</v>
      </c>
      <c r="W3" s="27">
        <f>(4/8)*5</f>
        <v>2.5</v>
      </c>
      <c r="X3" s="31">
        <v>0</v>
      </c>
      <c r="Y3" s="31">
        <v>0</v>
      </c>
      <c r="Z3" s="31">
        <v>0</v>
      </c>
      <c r="AA3" s="28">
        <f t="shared" si="0"/>
        <v>1.5333333333333332</v>
      </c>
      <c r="AB3" s="25"/>
      <c r="AC3" s="25"/>
      <c r="AD3" s="25"/>
      <c r="AE3" s="25"/>
      <c r="AF3" s="25"/>
      <c r="AG3" s="25"/>
      <c r="AH3" s="25"/>
    </row>
    <row r="4" spans="1:34" s="21" customFormat="1">
      <c r="A4" s="19" t="s">
        <v>16</v>
      </c>
      <c r="B4" s="19" t="s">
        <v>17</v>
      </c>
      <c r="C4" s="26">
        <v>5</v>
      </c>
      <c r="D4" s="26">
        <v>5</v>
      </c>
      <c r="E4" s="26">
        <v>0</v>
      </c>
      <c r="F4" s="34">
        <v>0</v>
      </c>
      <c r="G4" s="27">
        <v>0</v>
      </c>
      <c r="H4" s="26">
        <v>0</v>
      </c>
      <c r="I4" s="26">
        <v>5</v>
      </c>
      <c r="J4" s="26">
        <f>7/2</f>
        <v>3.5</v>
      </c>
      <c r="K4" s="26">
        <v>3</v>
      </c>
      <c r="L4" s="26">
        <v>5</v>
      </c>
      <c r="M4" s="26">
        <v>5</v>
      </c>
      <c r="N4" s="27">
        <f>(10/10)*5</f>
        <v>5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7">
        <v>0</v>
      </c>
      <c r="U4" s="26">
        <v>0</v>
      </c>
      <c r="V4" s="26">
        <v>5</v>
      </c>
      <c r="W4" s="27">
        <f>(4/8)*5</f>
        <v>2.5</v>
      </c>
      <c r="X4" s="31">
        <v>0</v>
      </c>
      <c r="Y4" s="31">
        <v>0</v>
      </c>
      <c r="Z4" s="31">
        <v>0</v>
      </c>
      <c r="AA4" s="28">
        <f t="shared" si="0"/>
        <v>1.8333333333333333</v>
      </c>
      <c r="AB4" s="25"/>
      <c r="AC4" s="25"/>
      <c r="AD4" s="25"/>
      <c r="AE4" s="25"/>
      <c r="AF4" s="25"/>
      <c r="AG4" s="25"/>
      <c r="AH4" s="25"/>
    </row>
    <row r="5" spans="1:34" s="21" customFormat="1">
      <c r="A5" s="22" t="s">
        <v>18</v>
      </c>
      <c r="B5" s="22" t="s">
        <v>19</v>
      </c>
      <c r="C5" s="26">
        <v>0</v>
      </c>
      <c r="D5" s="26">
        <v>0</v>
      </c>
      <c r="E5" s="26">
        <v>0</v>
      </c>
      <c r="F5" s="34">
        <v>0</v>
      </c>
      <c r="G5" s="27">
        <v>0</v>
      </c>
      <c r="H5" s="26">
        <v>0</v>
      </c>
      <c r="I5" s="26">
        <v>5</v>
      </c>
      <c r="J5" s="26">
        <f>7/2</f>
        <v>3.5</v>
      </c>
      <c r="K5" s="26">
        <v>0</v>
      </c>
      <c r="L5" s="26">
        <v>0</v>
      </c>
      <c r="M5" s="26">
        <v>0</v>
      </c>
      <c r="N5" s="27">
        <f>(7/10)*5</f>
        <v>3.5</v>
      </c>
      <c r="O5" s="26">
        <v>0</v>
      </c>
      <c r="P5" s="26">
        <v>0</v>
      </c>
      <c r="Q5" s="26">
        <v>0</v>
      </c>
      <c r="R5" s="26">
        <v>0</v>
      </c>
      <c r="S5" s="26">
        <v>0</v>
      </c>
      <c r="T5" s="27">
        <v>0</v>
      </c>
      <c r="U5" s="26">
        <v>4.2</v>
      </c>
      <c r="V5" s="26">
        <v>0</v>
      </c>
      <c r="W5" s="27">
        <f>(6/8)*5</f>
        <v>3.75</v>
      </c>
      <c r="X5" s="31">
        <v>0</v>
      </c>
      <c r="Y5" s="31">
        <v>0</v>
      </c>
      <c r="Z5" s="31">
        <v>0</v>
      </c>
      <c r="AA5" s="27">
        <f t="shared" si="0"/>
        <v>0.83124999999999993</v>
      </c>
      <c r="AB5" s="25"/>
      <c r="AC5" s="25"/>
      <c r="AD5" s="25"/>
      <c r="AE5" s="25"/>
      <c r="AF5" s="25"/>
      <c r="AG5" s="25"/>
      <c r="AH5" s="25"/>
    </row>
    <row r="6" spans="1:34" s="17" customFormat="1">
      <c r="A6" s="15" t="s">
        <v>20</v>
      </c>
      <c r="B6" s="15" t="s">
        <v>21</v>
      </c>
      <c r="C6" s="26">
        <v>5</v>
      </c>
      <c r="D6" s="26">
        <v>5</v>
      </c>
      <c r="E6" s="26">
        <v>5</v>
      </c>
      <c r="F6" s="34">
        <v>5</v>
      </c>
      <c r="G6" s="27">
        <f>14/3</f>
        <v>4.666666666666667</v>
      </c>
      <c r="H6" s="26">
        <v>5</v>
      </c>
      <c r="I6" s="26">
        <v>5</v>
      </c>
      <c r="J6" s="26">
        <f>9/2</f>
        <v>4.5</v>
      </c>
      <c r="K6" s="26">
        <v>5</v>
      </c>
      <c r="L6" s="26">
        <v>5</v>
      </c>
      <c r="M6" s="26">
        <v>5</v>
      </c>
      <c r="N6" s="27">
        <f>(10/10)*5</f>
        <v>5</v>
      </c>
      <c r="O6" s="26">
        <v>5</v>
      </c>
      <c r="P6" s="26">
        <v>5</v>
      </c>
      <c r="Q6" s="26">
        <v>5</v>
      </c>
      <c r="R6" s="26">
        <v>5</v>
      </c>
      <c r="S6" s="26">
        <v>5</v>
      </c>
      <c r="T6" s="27">
        <f>(5/6)*5</f>
        <v>4.166666666666667</v>
      </c>
      <c r="U6" s="26">
        <v>5</v>
      </c>
      <c r="V6" s="26">
        <v>5</v>
      </c>
      <c r="W6" s="27">
        <f t="shared" ref="W6:W7" si="3">(5/8)*5</f>
        <v>3.125</v>
      </c>
      <c r="X6" s="31">
        <v>0</v>
      </c>
      <c r="Y6" s="31">
        <v>0</v>
      </c>
      <c r="Z6" s="31">
        <v>0</v>
      </c>
      <c r="AA6" s="16">
        <f t="shared" si="0"/>
        <v>4.2274305555555562</v>
      </c>
      <c r="AB6" s="25"/>
      <c r="AC6" s="25"/>
      <c r="AD6" s="25"/>
      <c r="AE6" s="25"/>
      <c r="AF6" s="25"/>
      <c r="AG6" s="25"/>
      <c r="AH6" s="25"/>
    </row>
    <row r="7" spans="1:34">
      <c r="A7" s="7" t="s">
        <v>22</v>
      </c>
      <c r="B7" s="7" t="s">
        <v>23</v>
      </c>
      <c r="C7" s="26">
        <v>5</v>
      </c>
      <c r="D7" s="26">
        <v>0</v>
      </c>
      <c r="E7" s="26">
        <v>0</v>
      </c>
      <c r="F7" s="34">
        <v>5</v>
      </c>
      <c r="G7" s="27">
        <f>14/3</f>
        <v>4.666666666666667</v>
      </c>
      <c r="H7" s="26">
        <v>0</v>
      </c>
      <c r="I7" s="26">
        <v>0</v>
      </c>
      <c r="J7" s="26">
        <f t="shared" ref="J7" si="4">5/2</f>
        <v>2.5</v>
      </c>
      <c r="K7" s="26">
        <v>3</v>
      </c>
      <c r="L7" s="26">
        <v>5</v>
      </c>
      <c r="M7" s="26">
        <v>5</v>
      </c>
      <c r="N7" s="27">
        <f>(10/10)*5</f>
        <v>5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7">
        <f>(4.5/6)*5</f>
        <v>3.75</v>
      </c>
      <c r="U7" s="26">
        <v>0</v>
      </c>
      <c r="V7" s="26">
        <v>0</v>
      </c>
      <c r="W7" s="27">
        <f>(6/8)*5</f>
        <v>3.75</v>
      </c>
      <c r="X7" s="31">
        <v>0</v>
      </c>
      <c r="Y7" s="31">
        <v>0</v>
      </c>
      <c r="Z7" s="31">
        <v>0</v>
      </c>
      <c r="AA7" s="12">
        <f t="shared" si="0"/>
        <v>1.7777777777777779</v>
      </c>
      <c r="AB7" s="25"/>
      <c r="AC7" s="25"/>
      <c r="AD7" s="25"/>
      <c r="AE7" s="25"/>
      <c r="AF7" s="25"/>
      <c r="AG7" s="25"/>
      <c r="AH7" s="25"/>
    </row>
    <row r="8" spans="1:34">
      <c r="A8" s="7" t="s">
        <v>24</v>
      </c>
      <c r="B8" s="7" t="s">
        <v>25</v>
      </c>
      <c r="C8" s="26">
        <v>4</v>
      </c>
      <c r="D8" s="26">
        <v>5</v>
      </c>
      <c r="E8" s="26">
        <v>0</v>
      </c>
      <c r="F8" s="34">
        <v>5</v>
      </c>
      <c r="G8" s="27">
        <f>11/3</f>
        <v>3.6666666666666665</v>
      </c>
      <c r="H8" s="26">
        <v>5</v>
      </c>
      <c r="I8" s="26">
        <v>5</v>
      </c>
      <c r="J8" s="26">
        <f>9/2</f>
        <v>4.5</v>
      </c>
      <c r="K8" s="26">
        <v>3.9</v>
      </c>
      <c r="L8" s="26">
        <v>0</v>
      </c>
      <c r="M8" s="26">
        <v>0</v>
      </c>
      <c r="N8" s="27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7">
        <v>0</v>
      </c>
      <c r="U8" s="26">
        <v>0</v>
      </c>
      <c r="V8" s="26">
        <v>5</v>
      </c>
      <c r="W8" s="27">
        <f>(4/8)*5</f>
        <v>2.5</v>
      </c>
      <c r="X8" s="31">
        <v>0</v>
      </c>
      <c r="Y8" s="31">
        <v>0</v>
      </c>
      <c r="Z8" s="31">
        <v>0</v>
      </c>
      <c r="AA8" s="12">
        <f t="shared" si="0"/>
        <v>1.815277777777778</v>
      </c>
      <c r="AB8" s="25"/>
      <c r="AC8" s="25"/>
      <c r="AD8" s="25"/>
      <c r="AE8" s="25"/>
      <c r="AF8" s="25"/>
      <c r="AG8" s="25"/>
      <c r="AH8" s="25"/>
    </row>
    <row r="9" spans="1:34">
      <c r="A9" s="7" t="s">
        <v>26</v>
      </c>
      <c r="B9" s="7" t="s">
        <v>27</v>
      </c>
      <c r="C9" s="26">
        <v>5</v>
      </c>
      <c r="D9" s="26">
        <v>5</v>
      </c>
      <c r="E9" s="26">
        <v>2</v>
      </c>
      <c r="F9" s="34">
        <v>5</v>
      </c>
      <c r="G9" s="27">
        <f>11/3</f>
        <v>3.6666666666666665</v>
      </c>
      <c r="H9" s="26">
        <v>5</v>
      </c>
      <c r="I9" s="26">
        <v>5</v>
      </c>
      <c r="J9" s="26">
        <f t="shared" ref="J9:J14" si="5">5/2</f>
        <v>2.5</v>
      </c>
      <c r="K9" s="26">
        <v>5</v>
      </c>
      <c r="L9" s="26">
        <v>5</v>
      </c>
      <c r="M9" s="26">
        <v>5</v>
      </c>
      <c r="N9" s="27">
        <f>(7/10)*5</f>
        <v>3.5</v>
      </c>
      <c r="O9" s="26">
        <v>5</v>
      </c>
      <c r="P9" s="26">
        <v>5</v>
      </c>
      <c r="Q9" s="26">
        <v>5</v>
      </c>
      <c r="R9" s="26">
        <v>5</v>
      </c>
      <c r="S9" s="26">
        <v>5</v>
      </c>
      <c r="T9" s="27">
        <f>(5/6)*5</f>
        <v>4.166666666666667</v>
      </c>
      <c r="U9" s="26">
        <v>5</v>
      </c>
      <c r="V9" s="26">
        <v>5</v>
      </c>
      <c r="W9" s="27">
        <f>(6/8)*5</f>
        <v>3.75</v>
      </c>
      <c r="X9" s="31">
        <v>0</v>
      </c>
      <c r="Y9" s="31">
        <v>0</v>
      </c>
      <c r="Z9" s="31">
        <v>0</v>
      </c>
      <c r="AA9" s="12">
        <f t="shared" si="0"/>
        <v>3.9409722222222228</v>
      </c>
      <c r="AB9" s="25"/>
      <c r="AC9" s="25"/>
      <c r="AD9" s="25"/>
      <c r="AE9" s="25"/>
      <c r="AF9" s="25"/>
      <c r="AG9" s="25"/>
      <c r="AH9" s="25"/>
    </row>
    <row r="10" spans="1:34">
      <c r="A10" s="7" t="s">
        <v>28</v>
      </c>
      <c r="B10" s="7" t="s">
        <v>29</v>
      </c>
      <c r="C10" s="26">
        <v>5</v>
      </c>
      <c r="D10" s="26">
        <v>5</v>
      </c>
      <c r="E10" s="26">
        <v>5</v>
      </c>
      <c r="F10" s="27">
        <v>4.7</v>
      </c>
      <c r="G10" s="27">
        <f>14/3</f>
        <v>4.666666666666667</v>
      </c>
      <c r="H10" s="26">
        <v>5</v>
      </c>
      <c r="I10" s="26">
        <v>0</v>
      </c>
      <c r="J10" s="26">
        <f>9/2</f>
        <v>4.5</v>
      </c>
      <c r="K10" s="26">
        <v>3.6</v>
      </c>
      <c r="L10" s="27">
        <v>4.5999999999999996</v>
      </c>
      <c r="M10" s="27">
        <v>3.3</v>
      </c>
      <c r="N10" s="27">
        <f>(9/10)*5</f>
        <v>4.5</v>
      </c>
      <c r="O10" s="26">
        <v>0</v>
      </c>
      <c r="P10" s="26">
        <v>0</v>
      </c>
      <c r="Q10" s="26">
        <v>0</v>
      </c>
      <c r="R10" s="26">
        <v>5</v>
      </c>
      <c r="S10" s="26">
        <v>5</v>
      </c>
      <c r="T10" s="27">
        <f>(5/6)*5</f>
        <v>4.166666666666667</v>
      </c>
      <c r="U10" s="26">
        <v>2.9</v>
      </c>
      <c r="V10" s="26">
        <v>4.0999999999999996</v>
      </c>
      <c r="W10" s="27">
        <f>(6/8)*5</f>
        <v>3.75</v>
      </c>
      <c r="X10" s="31">
        <v>0</v>
      </c>
      <c r="Y10" s="31">
        <v>0</v>
      </c>
      <c r="Z10" s="31">
        <v>0</v>
      </c>
      <c r="AA10" s="12">
        <f t="shared" si="0"/>
        <v>3.1159722222222221</v>
      </c>
      <c r="AB10" s="25"/>
      <c r="AC10" s="25"/>
      <c r="AD10" s="25"/>
      <c r="AE10" s="25"/>
      <c r="AF10" s="25"/>
      <c r="AG10" s="25"/>
      <c r="AH10" s="25"/>
    </row>
    <row r="11" spans="1:34">
      <c r="A11" s="7" t="s">
        <v>30</v>
      </c>
      <c r="B11" s="7" t="s">
        <v>31</v>
      </c>
      <c r="C11" s="26">
        <v>5</v>
      </c>
      <c r="D11" s="26">
        <v>5</v>
      </c>
      <c r="E11" s="26">
        <v>5</v>
      </c>
      <c r="F11" s="34">
        <v>5</v>
      </c>
      <c r="G11" s="27">
        <f>14/3</f>
        <v>4.666666666666667</v>
      </c>
      <c r="H11" s="26">
        <v>0</v>
      </c>
      <c r="I11" s="26">
        <v>0</v>
      </c>
      <c r="J11" s="26">
        <f>8/2</f>
        <v>4</v>
      </c>
      <c r="K11" s="26">
        <v>5</v>
      </c>
      <c r="L11" s="26">
        <v>5</v>
      </c>
      <c r="M11" s="26">
        <v>5</v>
      </c>
      <c r="N11" s="27">
        <v>0</v>
      </c>
      <c r="O11" s="26">
        <v>5</v>
      </c>
      <c r="P11" s="26">
        <v>0</v>
      </c>
      <c r="Q11" s="26">
        <v>0</v>
      </c>
      <c r="R11" s="26">
        <v>5</v>
      </c>
      <c r="S11" s="26">
        <v>5</v>
      </c>
      <c r="T11" s="27">
        <f>(5/6)*5</f>
        <v>4.166666666666667</v>
      </c>
      <c r="U11" s="26">
        <v>0</v>
      </c>
      <c r="V11" s="26">
        <v>0</v>
      </c>
      <c r="W11" s="27">
        <f>(6/8)*5</f>
        <v>3.75</v>
      </c>
      <c r="X11" s="31">
        <v>0</v>
      </c>
      <c r="Y11" s="31">
        <v>0</v>
      </c>
      <c r="Z11" s="31">
        <v>0</v>
      </c>
      <c r="AA11" s="12">
        <f t="shared" si="0"/>
        <v>2.7743055555555558</v>
      </c>
      <c r="AB11" s="25"/>
      <c r="AC11" s="25"/>
      <c r="AD11" s="25"/>
      <c r="AE11" s="25"/>
      <c r="AF11" s="25"/>
      <c r="AG11" s="25"/>
      <c r="AH11" s="25"/>
    </row>
    <row r="12" spans="1:34" s="21" customFormat="1">
      <c r="A12" s="19" t="s">
        <v>32</v>
      </c>
      <c r="B12" s="19" t="s">
        <v>33</v>
      </c>
      <c r="C12" s="26">
        <v>0</v>
      </c>
      <c r="D12" s="26">
        <v>0</v>
      </c>
      <c r="E12" s="26">
        <v>0</v>
      </c>
      <c r="F12" s="34">
        <v>0</v>
      </c>
      <c r="G12" s="27">
        <f>15/3</f>
        <v>5</v>
      </c>
      <c r="H12" s="26">
        <v>0</v>
      </c>
      <c r="I12" s="26">
        <v>0</v>
      </c>
      <c r="J12" s="26">
        <f>7/2</f>
        <v>3.5</v>
      </c>
      <c r="K12" s="26">
        <v>0</v>
      </c>
      <c r="L12" s="26">
        <v>0</v>
      </c>
      <c r="M12" s="26">
        <v>0</v>
      </c>
      <c r="N12" s="27">
        <f>(7/10)*5</f>
        <v>3.5</v>
      </c>
      <c r="O12" s="26">
        <v>0</v>
      </c>
      <c r="P12" s="26">
        <v>0</v>
      </c>
      <c r="Q12" s="26">
        <v>0</v>
      </c>
      <c r="R12" s="26">
        <v>5</v>
      </c>
      <c r="S12" s="26">
        <v>0</v>
      </c>
      <c r="T12" s="27">
        <f>(3/6)*5</f>
        <v>2.5</v>
      </c>
      <c r="U12" s="26">
        <v>0</v>
      </c>
      <c r="V12" s="26">
        <v>0</v>
      </c>
      <c r="W12" s="27">
        <f>(4/8)*5</f>
        <v>2.5</v>
      </c>
      <c r="X12" s="31">
        <v>0</v>
      </c>
      <c r="Y12" s="31">
        <v>0</v>
      </c>
      <c r="Z12" s="31">
        <v>0</v>
      </c>
      <c r="AA12" s="28">
        <f t="shared" si="0"/>
        <v>0.91666666666666663</v>
      </c>
      <c r="AB12" s="25"/>
      <c r="AC12" s="25"/>
      <c r="AD12" s="25"/>
      <c r="AE12" s="25"/>
      <c r="AF12" s="25"/>
      <c r="AG12" s="25"/>
      <c r="AH12" s="25"/>
    </row>
    <row r="13" spans="1:34">
      <c r="A13" s="19" t="s">
        <v>34</v>
      </c>
      <c r="B13" s="19" t="s">
        <v>35</v>
      </c>
      <c r="C13" s="26">
        <v>4.4000000000000004</v>
      </c>
      <c r="D13" s="26">
        <v>3.1</v>
      </c>
      <c r="E13" s="26">
        <v>4.5999999999999996</v>
      </c>
      <c r="F13" s="34">
        <v>0</v>
      </c>
      <c r="G13" s="27">
        <f>12/3</f>
        <v>4</v>
      </c>
      <c r="H13" s="26">
        <v>0</v>
      </c>
      <c r="I13" s="26">
        <v>0</v>
      </c>
      <c r="J13" s="26">
        <f>9/2</f>
        <v>4.5</v>
      </c>
      <c r="K13" s="26">
        <v>0</v>
      </c>
      <c r="L13" s="26">
        <v>0</v>
      </c>
      <c r="M13" s="26">
        <v>0</v>
      </c>
      <c r="N13" s="27">
        <f>(7/10)*5</f>
        <v>3.5</v>
      </c>
      <c r="O13" s="26">
        <v>0</v>
      </c>
      <c r="P13" s="26">
        <v>0</v>
      </c>
      <c r="Q13" s="26">
        <v>0</v>
      </c>
      <c r="R13" s="26">
        <v>4</v>
      </c>
      <c r="S13" s="26">
        <v>5</v>
      </c>
      <c r="T13" s="27">
        <v>0</v>
      </c>
      <c r="U13" s="26">
        <v>5</v>
      </c>
      <c r="V13" s="26">
        <v>0</v>
      </c>
      <c r="W13" s="27">
        <f t="shared" ref="W13:W18" si="6">(5/8)*5</f>
        <v>3.125</v>
      </c>
      <c r="X13" s="31">
        <v>0</v>
      </c>
      <c r="Y13" s="31">
        <v>0</v>
      </c>
      <c r="Z13" s="31">
        <v>0</v>
      </c>
      <c r="AA13" s="28">
        <f t="shared" si="0"/>
        <v>1.7177083333333334</v>
      </c>
      <c r="AB13" s="25"/>
      <c r="AC13" s="25"/>
      <c r="AD13" s="25"/>
      <c r="AE13" s="25"/>
      <c r="AF13" s="25"/>
      <c r="AG13" s="25"/>
      <c r="AH13" s="25"/>
    </row>
    <row r="14" spans="1:34">
      <c r="A14" s="7" t="s">
        <v>36</v>
      </c>
      <c r="B14" s="7" t="s">
        <v>37</v>
      </c>
      <c r="C14" s="26">
        <v>4</v>
      </c>
      <c r="D14" s="26">
        <v>5</v>
      </c>
      <c r="E14" s="26">
        <v>5</v>
      </c>
      <c r="F14" s="34">
        <v>5</v>
      </c>
      <c r="G14" s="27">
        <v>0</v>
      </c>
      <c r="H14" s="26">
        <v>5</v>
      </c>
      <c r="I14" s="26">
        <v>5</v>
      </c>
      <c r="J14" s="26">
        <f>9/2</f>
        <v>4.5</v>
      </c>
      <c r="K14" s="26">
        <v>5</v>
      </c>
      <c r="L14" s="26">
        <v>5</v>
      </c>
      <c r="M14" s="26">
        <v>5</v>
      </c>
      <c r="N14" s="27">
        <f>(7/10)*5</f>
        <v>3.5</v>
      </c>
      <c r="O14" s="26">
        <v>5</v>
      </c>
      <c r="P14" s="26">
        <v>5</v>
      </c>
      <c r="Q14" s="26">
        <v>5</v>
      </c>
      <c r="R14" s="26">
        <v>5</v>
      </c>
      <c r="S14" s="26">
        <v>5</v>
      </c>
      <c r="T14" s="27">
        <f>(4.5/6)*5</f>
        <v>3.75</v>
      </c>
      <c r="U14" s="26">
        <v>0</v>
      </c>
      <c r="V14" s="26">
        <v>0</v>
      </c>
      <c r="W14" s="27">
        <f t="shared" si="6"/>
        <v>3.125</v>
      </c>
      <c r="X14" s="31">
        <v>0</v>
      </c>
      <c r="Y14" s="31">
        <v>0</v>
      </c>
      <c r="Z14" s="31">
        <v>0</v>
      </c>
      <c r="AA14" s="12">
        <f t="shared" si="0"/>
        <v>3.4947916666666665</v>
      </c>
      <c r="AB14" s="25"/>
      <c r="AC14" s="25"/>
      <c r="AD14" s="25"/>
      <c r="AE14" s="25"/>
      <c r="AF14" s="25"/>
      <c r="AG14" s="25"/>
      <c r="AH14" s="25"/>
    </row>
    <row r="15" spans="1:34">
      <c r="A15" s="7" t="s">
        <v>2</v>
      </c>
      <c r="B15" s="7" t="s">
        <v>3</v>
      </c>
      <c r="C15" s="26">
        <v>0</v>
      </c>
      <c r="D15" s="26">
        <v>5</v>
      </c>
      <c r="E15" s="26">
        <v>5</v>
      </c>
      <c r="F15" s="34">
        <v>5</v>
      </c>
      <c r="G15" s="27">
        <f>14/3</f>
        <v>4.666666666666667</v>
      </c>
      <c r="H15" s="26">
        <v>5</v>
      </c>
      <c r="I15" s="26">
        <v>4</v>
      </c>
      <c r="J15" s="26">
        <f>9/2</f>
        <v>4.5</v>
      </c>
      <c r="K15" s="26">
        <v>0</v>
      </c>
      <c r="L15" s="26">
        <v>0</v>
      </c>
      <c r="M15" s="26">
        <v>0</v>
      </c>
      <c r="N15" s="27">
        <f>(6/10)*5</f>
        <v>3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7">
        <f>(3/6)*5</f>
        <v>2.5</v>
      </c>
      <c r="U15" s="26">
        <v>0</v>
      </c>
      <c r="V15" s="26">
        <v>5</v>
      </c>
      <c r="W15" s="27">
        <f t="shared" si="6"/>
        <v>3.125</v>
      </c>
      <c r="X15" s="31">
        <v>0</v>
      </c>
      <c r="Y15" s="31">
        <v>0</v>
      </c>
      <c r="Z15" s="31">
        <v>0</v>
      </c>
      <c r="AA15" s="12">
        <f t="shared" si="0"/>
        <v>1.9496527777777779</v>
      </c>
      <c r="AB15" s="25"/>
      <c r="AC15" s="25"/>
      <c r="AD15" s="25"/>
      <c r="AE15" s="25"/>
      <c r="AF15" s="25"/>
      <c r="AG15" s="25"/>
      <c r="AH15" s="25"/>
    </row>
    <row r="16" spans="1:34" s="17" customFormat="1">
      <c r="A16" s="15" t="s">
        <v>6</v>
      </c>
      <c r="B16" s="15" t="s">
        <v>7</v>
      </c>
      <c r="C16" s="26">
        <v>5</v>
      </c>
      <c r="D16" s="26">
        <v>5</v>
      </c>
      <c r="E16" s="26">
        <v>5</v>
      </c>
      <c r="F16" s="34">
        <v>5</v>
      </c>
      <c r="G16" s="27">
        <f>14/3</f>
        <v>4.666666666666667</v>
      </c>
      <c r="H16" s="26">
        <v>5</v>
      </c>
      <c r="I16" s="26">
        <v>5</v>
      </c>
      <c r="J16" s="26">
        <f>9/2</f>
        <v>4.5</v>
      </c>
      <c r="K16" s="26">
        <v>5</v>
      </c>
      <c r="L16" s="26">
        <v>5</v>
      </c>
      <c r="M16" s="26">
        <v>5</v>
      </c>
      <c r="N16" s="27">
        <f>(10/10)*5</f>
        <v>5</v>
      </c>
      <c r="O16" s="26">
        <v>5</v>
      </c>
      <c r="P16" s="26">
        <v>5</v>
      </c>
      <c r="Q16" s="26">
        <v>5</v>
      </c>
      <c r="R16" s="26">
        <v>5</v>
      </c>
      <c r="S16" s="26">
        <v>5</v>
      </c>
      <c r="T16" s="27">
        <f>(5/6)*5</f>
        <v>4.166666666666667</v>
      </c>
      <c r="U16" s="26">
        <v>5</v>
      </c>
      <c r="V16" s="26">
        <v>5</v>
      </c>
      <c r="W16" s="27">
        <f>(6/8)*5</f>
        <v>3.75</v>
      </c>
      <c r="X16" s="31">
        <v>0</v>
      </c>
      <c r="Y16" s="31">
        <v>0</v>
      </c>
      <c r="Z16" s="31">
        <v>0</v>
      </c>
      <c r="AA16" s="16">
        <f t="shared" si="0"/>
        <v>4.2534722222222223</v>
      </c>
      <c r="AB16" s="25"/>
      <c r="AC16" s="25"/>
      <c r="AD16" s="25"/>
      <c r="AE16" s="25"/>
      <c r="AF16" s="25"/>
      <c r="AG16" s="25"/>
      <c r="AH16" s="25"/>
    </row>
    <row r="17" spans="1:34">
      <c r="A17" s="7" t="s">
        <v>4</v>
      </c>
      <c r="B17" s="7" t="s">
        <v>5</v>
      </c>
      <c r="C17" s="26">
        <v>5</v>
      </c>
      <c r="D17" s="26">
        <v>5</v>
      </c>
      <c r="E17" s="26">
        <v>0</v>
      </c>
      <c r="F17" s="34">
        <v>0</v>
      </c>
      <c r="G17" s="27">
        <f>11/3</f>
        <v>3.6666666666666665</v>
      </c>
      <c r="H17" s="26">
        <v>4</v>
      </c>
      <c r="I17" s="26">
        <v>5</v>
      </c>
      <c r="J17" s="26">
        <f>9/2</f>
        <v>4.5</v>
      </c>
      <c r="K17" s="26">
        <v>0</v>
      </c>
      <c r="L17" s="26">
        <v>0</v>
      </c>
      <c r="M17" s="26">
        <v>0</v>
      </c>
      <c r="N17" s="27">
        <f>(9/10)*5</f>
        <v>4.5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7">
        <f>(4/6)*5</f>
        <v>3.333333333333333</v>
      </c>
      <c r="U17" s="26">
        <v>0</v>
      </c>
      <c r="V17" s="26">
        <v>0</v>
      </c>
      <c r="W17" s="27">
        <f>(4/8)*5</f>
        <v>2.5</v>
      </c>
      <c r="X17" s="31">
        <v>0</v>
      </c>
      <c r="Y17" s="31">
        <v>0</v>
      </c>
      <c r="Z17" s="31">
        <v>0</v>
      </c>
      <c r="AA17" s="12">
        <f t="shared" si="0"/>
        <v>1.5625</v>
      </c>
      <c r="AB17" s="25"/>
      <c r="AC17" s="25"/>
      <c r="AD17" s="25"/>
      <c r="AE17" s="25"/>
      <c r="AF17" s="25"/>
      <c r="AG17" s="25"/>
      <c r="AH17" s="25"/>
    </row>
    <row r="18" spans="1:34">
      <c r="A18" s="19" t="s">
        <v>8</v>
      </c>
      <c r="B18" s="19" t="s">
        <v>9</v>
      </c>
      <c r="C18" s="26">
        <v>5</v>
      </c>
      <c r="D18" s="26">
        <v>5</v>
      </c>
      <c r="E18" s="26">
        <v>5</v>
      </c>
      <c r="F18" s="34">
        <v>5</v>
      </c>
      <c r="G18" s="27">
        <f>14/3</f>
        <v>4.666666666666667</v>
      </c>
      <c r="H18" s="26">
        <v>0</v>
      </c>
      <c r="I18" s="26">
        <v>0</v>
      </c>
      <c r="J18" s="26">
        <f>8/2</f>
        <v>4</v>
      </c>
      <c r="K18" s="26">
        <v>5</v>
      </c>
      <c r="L18" s="26">
        <v>0</v>
      </c>
      <c r="M18" s="26">
        <v>0</v>
      </c>
      <c r="N18" s="27">
        <f>(9/10)*5</f>
        <v>4.5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7">
        <f>(3/6)*5</f>
        <v>2.5</v>
      </c>
      <c r="U18" s="26">
        <v>0</v>
      </c>
      <c r="V18" s="26">
        <v>0</v>
      </c>
      <c r="W18" s="27">
        <f t="shared" si="6"/>
        <v>3.125</v>
      </c>
      <c r="X18" s="31">
        <v>0</v>
      </c>
      <c r="Y18" s="31">
        <v>0</v>
      </c>
      <c r="Z18" s="31">
        <v>0</v>
      </c>
      <c r="AA18" s="28">
        <f t="shared" si="0"/>
        <v>1.8246527777777779</v>
      </c>
      <c r="AB18" s="25"/>
      <c r="AC18" s="25"/>
      <c r="AD18" s="25"/>
      <c r="AE18" s="25"/>
      <c r="AF18" s="25"/>
      <c r="AG18" s="25"/>
      <c r="AH18" s="25"/>
    </row>
    <row r="19" spans="1:34" s="17" customFormat="1" ht="13.5" customHeight="1">
      <c r="A19" s="15" t="s">
        <v>10</v>
      </c>
      <c r="B19" s="15" t="s">
        <v>11</v>
      </c>
      <c r="C19" s="26">
        <v>5</v>
      </c>
      <c r="D19" s="26">
        <v>5</v>
      </c>
      <c r="E19" s="26">
        <v>5</v>
      </c>
      <c r="F19" s="34">
        <v>5</v>
      </c>
      <c r="G19" s="27">
        <f>14/3</f>
        <v>4.666666666666667</v>
      </c>
      <c r="H19" s="26">
        <v>5</v>
      </c>
      <c r="I19" s="26">
        <v>5</v>
      </c>
      <c r="J19" s="26">
        <f>9/2</f>
        <v>4.5</v>
      </c>
      <c r="K19" s="26">
        <v>5</v>
      </c>
      <c r="L19" s="26">
        <v>5</v>
      </c>
      <c r="M19" s="26">
        <v>5</v>
      </c>
      <c r="N19" s="27">
        <f>(10/10)*5</f>
        <v>5</v>
      </c>
      <c r="O19" s="26">
        <v>5</v>
      </c>
      <c r="P19" s="26">
        <v>5</v>
      </c>
      <c r="Q19" s="26">
        <v>5</v>
      </c>
      <c r="R19" s="26">
        <v>5</v>
      </c>
      <c r="S19" s="26">
        <v>5</v>
      </c>
      <c r="T19" s="27">
        <f>(5/6)*5</f>
        <v>4.166666666666667</v>
      </c>
      <c r="U19" s="26">
        <v>0</v>
      </c>
      <c r="V19" s="26">
        <v>0</v>
      </c>
      <c r="W19" s="27">
        <f>(4/8)*5</f>
        <v>2.5</v>
      </c>
      <c r="X19" s="31">
        <v>0</v>
      </c>
      <c r="Y19" s="31">
        <v>0</v>
      </c>
      <c r="Z19" s="31">
        <v>0</v>
      </c>
      <c r="AA19" s="16">
        <f t="shared" si="0"/>
        <v>3.7847222222222228</v>
      </c>
      <c r="AB19" s="25"/>
      <c r="AC19" s="25"/>
      <c r="AD19" s="25"/>
      <c r="AE19" s="25"/>
      <c r="AF19" s="25"/>
      <c r="AG19" s="25"/>
      <c r="AH19" s="25"/>
    </row>
    <row r="20" spans="1:34">
      <c r="AB20" s="25"/>
      <c r="AC20" s="25"/>
      <c r="AD20" s="25"/>
      <c r="AE20" s="25"/>
      <c r="AF20" s="25"/>
      <c r="AG20" s="25"/>
      <c r="AH20" s="25"/>
    </row>
  </sheetData>
  <pageMargins left="0" right="0" top="0" bottom="0" header="0" footer="0.31496062992125984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1"/>
  <sheetViews>
    <sheetView workbookViewId="0">
      <selection activeCell="A19" sqref="A19:B19"/>
    </sheetView>
  </sheetViews>
  <sheetFormatPr baseColWidth="10" defaultRowHeight="15"/>
  <cols>
    <col min="1" max="1" width="18.28515625" bestFit="1" customWidth="1"/>
    <col min="2" max="2" width="23.28515625" bestFit="1" customWidth="1"/>
    <col min="3" max="3" width="10" bestFit="1" customWidth="1"/>
    <col min="4" max="4" width="12.42578125" bestFit="1" customWidth="1"/>
    <col min="5" max="5" width="4.7109375" bestFit="1" customWidth="1"/>
    <col min="6" max="6" width="4.85546875" bestFit="1" customWidth="1"/>
    <col min="7" max="7" width="10.85546875" bestFit="1" customWidth="1"/>
    <col min="8" max="8" width="9.42578125" bestFit="1" customWidth="1"/>
    <col min="9" max="9" width="12.7109375" bestFit="1" customWidth="1"/>
    <col min="10" max="10" width="7.7109375" bestFit="1" customWidth="1"/>
    <col min="11" max="11" width="9.7109375" bestFit="1" customWidth="1"/>
    <col min="12" max="12" width="5.140625" bestFit="1" customWidth="1"/>
    <col min="13" max="13" width="6.5703125" bestFit="1" customWidth="1"/>
  </cols>
  <sheetData>
    <row r="1" spans="1:30" s="25" customFormat="1">
      <c r="A1" s="23" t="s">
        <v>0</v>
      </c>
      <c r="B1" s="23" t="s">
        <v>1</v>
      </c>
      <c r="C1" s="32" t="s">
        <v>44</v>
      </c>
      <c r="D1" s="32" t="s">
        <v>45</v>
      </c>
      <c r="E1" s="32" t="s">
        <v>46</v>
      </c>
      <c r="F1" s="32" t="s">
        <v>47</v>
      </c>
      <c r="G1" s="32" t="s">
        <v>51</v>
      </c>
      <c r="H1" s="32" t="s">
        <v>52</v>
      </c>
      <c r="I1" s="32" t="s">
        <v>53</v>
      </c>
      <c r="J1" s="32" t="s">
        <v>54</v>
      </c>
      <c r="K1" s="32" t="s">
        <v>55</v>
      </c>
      <c r="L1" s="32" t="s">
        <v>56</v>
      </c>
      <c r="M1" s="32" t="s">
        <v>43</v>
      </c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</row>
    <row r="2" spans="1:30" s="25" customFormat="1">
      <c r="A2" s="22" t="s">
        <v>12</v>
      </c>
      <c r="B2" s="22" t="s">
        <v>13</v>
      </c>
      <c r="C2" s="26">
        <v>5</v>
      </c>
      <c r="D2" s="26">
        <v>5</v>
      </c>
      <c r="E2" s="26">
        <v>0</v>
      </c>
      <c r="F2" s="26">
        <v>5</v>
      </c>
      <c r="G2" s="26">
        <v>5</v>
      </c>
      <c r="H2" s="26">
        <v>0</v>
      </c>
      <c r="I2" s="9">
        <v>5</v>
      </c>
      <c r="J2" s="31">
        <v>0</v>
      </c>
      <c r="K2" s="31">
        <v>0</v>
      </c>
      <c r="L2" s="31">
        <v>0</v>
      </c>
      <c r="M2" s="27">
        <f t="shared" ref="M2:M19" si="0">AVERAGE(C2:L2)</f>
        <v>2.5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s="25" customFormat="1">
      <c r="A3" s="19" t="s">
        <v>14</v>
      </c>
      <c r="B3" s="19" t="s">
        <v>15</v>
      </c>
      <c r="C3" s="26">
        <v>5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31">
        <v>0</v>
      </c>
      <c r="K3" s="31">
        <v>0</v>
      </c>
      <c r="L3" s="31">
        <v>0</v>
      </c>
      <c r="M3" s="27">
        <f t="shared" si="0"/>
        <v>0.5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s="25" customFormat="1">
      <c r="A4" s="19" t="s">
        <v>16</v>
      </c>
      <c r="B4" s="19" t="s">
        <v>17</v>
      </c>
      <c r="C4" s="26">
        <v>5</v>
      </c>
      <c r="D4" s="26">
        <v>0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31">
        <v>0</v>
      </c>
      <c r="K4" s="31">
        <v>0</v>
      </c>
      <c r="L4" s="31">
        <v>0</v>
      </c>
      <c r="M4" s="27">
        <f t="shared" si="0"/>
        <v>0.5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s="25" customFormat="1">
      <c r="A5" s="22" t="s">
        <v>18</v>
      </c>
      <c r="B5" s="22" t="s">
        <v>19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31">
        <v>0</v>
      </c>
      <c r="K5" s="31">
        <v>0</v>
      </c>
      <c r="L5" s="31">
        <v>0</v>
      </c>
      <c r="M5" s="27">
        <f t="shared" si="0"/>
        <v>0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</row>
    <row r="6" spans="1:30" s="25" customFormat="1">
      <c r="A6" s="35" t="s">
        <v>20</v>
      </c>
      <c r="B6" s="35" t="s">
        <v>21</v>
      </c>
      <c r="C6" s="26">
        <v>5</v>
      </c>
      <c r="D6" s="26">
        <v>5</v>
      </c>
      <c r="E6" s="26">
        <v>5</v>
      </c>
      <c r="F6" s="26">
        <v>5</v>
      </c>
      <c r="G6" s="26">
        <v>5</v>
      </c>
      <c r="H6" s="26">
        <v>5</v>
      </c>
      <c r="I6" s="26">
        <v>5</v>
      </c>
      <c r="J6" s="31">
        <v>0</v>
      </c>
      <c r="K6" s="31">
        <v>0</v>
      </c>
      <c r="L6" s="31">
        <v>0</v>
      </c>
      <c r="M6" s="27">
        <f t="shared" si="0"/>
        <v>3.5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s="25" customFormat="1">
      <c r="A7" s="22" t="s">
        <v>22</v>
      </c>
      <c r="B7" s="22" t="s">
        <v>23</v>
      </c>
      <c r="C7" s="26">
        <v>5</v>
      </c>
      <c r="D7" s="26">
        <v>5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31">
        <v>0</v>
      </c>
      <c r="K7" s="31">
        <v>0</v>
      </c>
      <c r="L7" s="31">
        <v>0</v>
      </c>
      <c r="M7" s="27">
        <f t="shared" si="0"/>
        <v>1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</row>
    <row r="8" spans="1:30" s="25" customFormat="1">
      <c r="A8" s="22" t="s">
        <v>24</v>
      </c>
      <c r="B8" s="22" t="s">
        <v>25</v>
      </c>
      <c r="C8" s="26">
        <v>5</v>
      </c>
      <c r="D8" s="26">
        <v>5</v>
      </c>
      <c r="E8" s="26">
        <v>5</v>
      </c>
      <c r="F8" s="26">
        <v>5</v>
      </c>
      <c r="G8" s="26">
        <v>5</v>
      </c>
      <c r="H8" s="26">
        <v>0</v>
      </c>
      <c r="I8" s="26">
        <v>5</v>
      </c>
      <c r="J8" s="31">
        <v>0</v>
      </c>
      <c r="K8" s="31">
        <v>0</v>
      </c>
      <c r="L8" s="31">
        <v>0</v>
      </c>
      <c r="M8" s="27">
        <f t="shared" si="0"/>
        <v>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</row>
    <row r="9" spans="1:30" s="25" customFormat="1">
      <c r="A9" s="22" t="s">
        <v>26</v>
      </c>
      <c r="B9" s="22" t="s">
        <v>27</v>
      </c>
      <c r="C9" s="26">
        <v>5</v>
      </c>
      <c r="D9" s="26">
        <v>5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31">
        <v>0</v>
      </c>
      <c r="K9" s="31">
        <v>0</v>
      </c>
      <c r="L9" s="31">
        <v>0</v>
      </c>
      <c r="M9" s="27">
        <f t="shared" si="0"/>
        <v>1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s="25" customFormat="1">
      <c r="A10" s="22" t="s">
        <v>28</v>
      </c>
      <c r="B10" s="22" t="s">
        <v>29</v>
      </c>
      <c r="C10" s="26">
        <v>5</v>
      </c>
      <c r="D10" s="26">
        <v>5</v>
      </c>
      <c r="E10" s="26">
        <v>0</v>
      </c>
      <c r="F10" s="26">
        <v>5</v>
      </c>
      <c r="G10" s="26">
        <v>0</v>
      </c>
      <c r="H10" s="26">
        <v>0</v>
      </c>
      <c r="I10" s="26">
        <v>0</v>
      </c>
      <c r="J10" s="31">
        <v>0</v>
      </c>
      <c r="K10" s="31">
        <v>0</v>
      </c>
      <c r="L10" s="31">
        <v>0</v>
      </c>
      <c r="M10" s="27">
        <f t="shared" si="0"/>
        <v>1.5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</row>
    <row r="11" spans="1:30" s="25" customFormat="1">
      <c r="A11" s="22" t="s">
        <v>30</v>
      </c>
      <c r="B11" s="22" t="s">
        <v>31</v>
      </c>
      <c r="C11" s="26">
        <v>5</v>
      </c>
      <c r="D11" s="26">
        <v>5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31">
        <v>0</v>
      </c>
      <c r="K11" s="31">
        <v>0</v>
      </c>
      <c r="L11" s="31">
        <v>0</v>
      </c>
      <c r="M11" s="27">
        <f t="shared" si="0"/>
        <v>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</row>
    <row r="12" spans="1:30" s="25" customFormat="1">
      <c r="A12" s="19" t="s">
        <v>32</v>
      </c>
      <c r="B12" s="19" t="s">
        <v>33</v>
      </c>
      <c r="C12" s="26">
        <v>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31">
        <v>0</v>
      </c>
      <c r="K12" s="31">
        <v>0</v>
      </c>
      <c r="L12" s="31">
        <v>0</v>
      </c>
      <c r="M12" s="27">
        <f t="shared" si="0"/>
        <v>0.5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s="25" customFormat="1">
      <c r="A13" s="19" t="s">
        <v>34</v>
      </c>
      <c r="B13" s="19" t="s">
        <v>35</v>
      </c>
      <c r="C13" s="26">
        <v>5</v>
      </c>
      <c r="D13" s="26">
        <v>5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31">
        <v>0</v>
      </c>
      <c r="K13" s="31">
        <v>0</v>
      </c>
      <c r="L13" s="31">
        <v>0</v>
      </c>
      <c r="M13" s="27">
        <f t="shared" si="0"/>
        <v>1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s="25" customFormat="1">
      <c r="A14" s="22" t="s">
        <v>36</v>
      </c>
      <c r="B14" s="22" t="s">
        <v>37</v>
      </c>
      <c r="C14" s="26">
        <v>5</v>
      </c>
      <c r="D14" s="26">
        <v>5</v>
      </c>
      <c r="E14" s="26">
        <v>0</v>
      </c>
      <c r="F14" s="26">
        <v>0</v>
      </c>
      <c r="G14" s="26">
        <v>0</v>
      </c>
      <c r="H14" s="26">
        <v>0</v>
      </c>
      <c r="I14" s="26">
        <v>5</v>
      </c>
      <c r="J14" s="31">
        <v>0</v>
      </c>
      <c r="K14" s="31">
        <v>0</v>
      </c>
      <c r="L14" s="31">
        <v>0</v>
      </c>
      <c r="M14" s="27">
        <f t="shared" si="0"/>
        <v>1.5</v>
      </c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s="25" customFormat="1">
      <c r="A15" s="22" t="s">
        <v>2</v>
      </c>
      <c r="B15" s="22" t="s">
        <v>3</v>
      </c>
      <c r="C15" s="26">
        <v>5</v>
      </c>
      <c r="D15" s="26">
        <v>5</v>
      </c>
      <c r="E15" s="26">
        <v>5</v>
      </c>
      <c r="F15" s="26">
        <v>5</v>
      </c>
      <c r="G15" s="26">
        <v>0</v>
      </c>
      <c r="H15" s="26">
        <v>0</v>
      </c>
      <c r="I15" s="26">
        <v>5</v>
      </c>
      <c r="J15" s="31">
        <v>0</v>
      </c>
      <c r="K15" s="31">
        <v>0</v>
      </c>
      <c r="L15" s="31">
        <v>0</v>
      </c>
      <c r="M15" s="27">
        <f t="shared" si="0"/>
        <v>2.5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s="25" customFormat="1">
      <c r="A16" s="35" t="s">
        <v>6</v>
      </c>
      <c r="B16" s="35" t="s">
        <v>7</v>
      </c>
      <c r="C16" s="26">
        <v>5</v>
      </c>
      <c r="D16" s="26">
        <v>5</v>
      </c>
      <c r="E16" s="26">
        <v>5</v>
      </c>
      <c r="F16" s="26">
        <v>5</v>
      </c>
      <c r="G16" s="26">
        <v>5</v>
      </c>
      <c r="H16" s="26">
        <v>5</v>
      </c>
      <c r="I16" s="9">
        <v>5</v>
      </c>
      <c r="J16" s="31">
        <v>0</v>
      </c>
      <c r="K16" s="31">
        <v>0</v>
      </c>
      <c r="L16" s="31">
        <v>0</v>
      </c>
      <c r="M16" s="27">
        <f t="shared" si="0"/>
        <v>3.5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s="25" customFormat="1">
      <c r="A17" s="22" t="s">
        <v>4</v>
      </c>
      <c r="B17" s="22" t="s">
        <v>5</v>
      </c>
      <c r="C17" s="26">
        <v>5</v>
      </c>
      <c r="D17" s="26">
        <v>5</v>
      </c>
      <c r="E17" s="26">
        <v>0</v>
      </c>
      <c r="F17" s="26">
        <v>0</v>
      </c>
      <c r="G17" s="26">
        <v>5</v>
      </c>
      <c r="H17" s="26">
        <v>0</v>
      </c>
      <c r="I17" s="9">
        <v>0</v>
      </c>
      <c r="J17" s="31">
        <v>0</v>
      </c>
      <c r="K17" s="31">
        <v>0</v>
      </c>
      <c r="L17" s="31">
        <v>0</v>
      </c>
      <c r="M17" s="27">
        <f t="shared" si="0"/>
        <v>1.5</v>
      </c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s="25" customFormat="1">
      <c r="A18" s="19" t="s">
        <v>8</v>
      </c>
      <c r="B18" s="19" t="s">
        <v>9</v>
      </c>
      <c r="C18" s="26">
        <v>5</v>
      </c>
      <c r="D18" s="26">
        <v>5</v>
      </c>
      <c r="E18" s="26">
        <v>0</v>
      </c>
      <c r="F18" s="26">
        <v>0</v>
      </c>
      <c r="G18" s="26">
        <v>0</v>
      </c>
      <c r="H18" s="26">
        <v>0</v>
      </c>
      <c r="I18" s="9">
        <v>0</v>
      </c>
      <c r="J18" s="31">
        <v>0</v>
      </c>
      <c r="K18" s="31">
        <v>0</v>
      </c>
      <c r="L18" s="31">
        <v>0</v>
      </c>
      <c r="M18" s="27">
        <f t="shared" si="0"/>
        <v>1</v>
      </c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s="25" customFormat="1">
      <c r="A19" s="35" t="s">
        <v>10</v>
      </c>
      <c r="B19" s="35" t="s">
        <v>11</v>
      </c>
      <c r="C19" s="26">
        <v>5</v>
      </c>
      <c r="D19" s="26">
        <v>5</v>
      </c>
      <c r="E19" s="26">
        <v>5</v>
      </c>
      <c r="F19" s="26">
        <v>5</v>
      </c>
      <c r="G19" s="26">
        <v>0</v>
      </c>
      <c r="H19" s="26">
        <v>0</v>
      </c>
      <c r="I19" s="9">
        <v>5</v>
      </c>
      <c r="J19" s="31">
        <v>0</v>
      </c>
      <c r="K19" s="31">
        <v>0</v>
      </c>
      <c r="L19" s="31">
        <v>0</v>
      </c>
      <c r="M19" s="27">
        <f t="shared" si="0"/>
        <v>2.5</v>
      </c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>
      <c r="I20" s="9"/>
      <c r="J20" s="9"/>
      <c r="K20" s="9"/>
      <c r="L20" s="9"/>
      <c r="M20" s="4"/>
    </row>
    <row r="21" spans="1:30">
      <c r="I21" s="9"/>
      <c r="J21" s="9"/>
      <c r="K21" s="9"/>
      <c r="L21" s="9"/>
      <c r="M21" s="4"/>
    </row>
    <row r="22" spans="1:30">
      <c r="I22" s="9"/>
      <c r="J22" s="9"/>
      <c r="K22" s="9"/>
      <c r="L22" s="9"/>
      <c r="M22" s="4"/>
    </row>
    <row r="23" spans="1:30">
      <c r="I23" s="9"/>
      <c r="J23" s="9"/>
      <c r="K23" s="9"/>
      <c r="L23" s="9"/>
      <c r="M23" s="4"/>
    </row>
    <row r="24" spans="1:30">
      <c r="I24" s="9"/>
      <c r="J24" s="9"/>
      <c r="K24" s="9"/>
      <c r="L24" s="9"/>
      <c r="M24" s="4"/>
    </row>
    <row r="25" spans="1:30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30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30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30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30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30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30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30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3:13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3:1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3:13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3:13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3:13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3:13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3:13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</sheetData>
  <pageMargins left="0" right="0" top="0" bottom="0" header="0" footer="0.31496062992125984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20" activeCellId="2" sqref="A5:B5 A12:B12 A20:B20"/>
    </sheetView>
  </sheetViews>
  <sheetFormatPr baseColWidth="10" defaultRowHeight="15"/>
  <cols>
    <col min="1" max="1" width="18.28515625" bestFit="1" customWidth="1"/>
    <col min="2" max="2" width="23.28515625" bestFit="1" customWidth="1"/>
    <col min="3" max="3" width="11.85546875" style="4" bestFit="1" customWidth="1"/>
    <col min="4" max="4" width="12.5703125" style="4" bestFit="1" customWidth="1"/>
    <col min="5" max="5" width="6.5703125" style="4" bestFit="1" customWidth="1"/>
  </cols>
  <sheetData>
    <row r="1" spans="1:34">
      <c r="A1" s="3" t="s">
        <v>0</v>
      </c>
      <c r="B1" s="3" t="s">
        <v>1</v>
      </c>
      <c r="C1" s="6" t="s">
        <v>48</v>
      </c>
      <c r="D1" s="6" t="s">
        <v>49</v>
      </c>
      <c r="E1" s="6" t="s">
        <v>43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>
      <c r="A2" s="7" t="s">
        <v>12</v>
      </c>
      <c r="B2" s="7" t="s">
        <v>13</v>
      </c>
      <c r="C2" s="9"/>
      <c r="D2" s="31">
        <v>0</v>
      </c>
      <c r="E2" s="9">
        <f t="shared" ref="E2:E21" si="0">SUM(C2:D2)</f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25" customFormat="1">
      <c r="A3" s="22" t="s">
        <v>14</v>
      </c>
      <c r="B3" s="22" t="s">
        <v>15</v>
      </c>
      <c r="C3" s="26"/>
      <c r="D3" s="31">
        <v>0</v>
      </c>
      <c r="E3" s="26">
        <f t="shared" si="0"/>
        <v>0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s="25" customFormat="1">
      <c r="A4" s="22" t="s">
        <v>16</v>
      </c>
      <c r="B4" s="22" t="s">
        <v>17</v>
      </c>
      <c r="C4" s="26"/>
      <c r="D4" s="31">
        <v>0</v>
      </c>
      <c r="E4" s="26">
        <f t="shared" si="0"/>
        <v>0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s="25" customFormat="1">
      <c r="A5" s="19" t="s">
        <v>18</v>
      </c>
      <c r="B5" s="19" t="s">
        <v>19</v>
      </c>
      <c r="C5" s="26"/>
      <c r="D5" s="31">
        <v>0</v>
      </c>
      <c r="E5" s="26">
        <f t="shared" si="0"/>
        <v>0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s="25" customFormat="1">
      <c r="A6" s="22" t="s">
        <v>20</v>
      </c>
      <c r="B6" s="22" t="s">
        <v>21</v>
      </c>
      <c r="C6" s="26">
        <v>5</v>
      </c>
      <c r="D6" s="31">
        <v>0</v>
      </c>
      <c r="E6" s="26">
        <f t="shared" si="0"/>
        <v>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s="25" customFormat="1">
      <c r="A7" s="22" t="s">
        <v>22</v>
      </c>
      <c r="B7" s="22" t="s">
        <v>23</v>
      </c>
      <c r="C7" s="26"/>
      <c r="D7" s="31">
        <v>0</v>
      </c>
      <c r="E7" s="26">
        <f t="shared" si="0"/>
        <v>0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s="25" customFormat="1">
      <c r="A8" s="22" t="s">
        <v>24</v>
      </c>
      <c r="B8" s="22" t="s">
        <v>25</v>
      </c>
      <c r="C8" s="26">
        <v>0</v>
      </c>
      <c r="D8" s="31">
        <v>0</v>
      </c>
      <c r="E8" s="26">
        <f t="shared" si="0"/>
        <v>0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s="25" customFormat="1">
      <c r="A9" s="22" t="s">
        <v>26</v>
      </c>
      <c r="B9" s="22" t="s">
        <v>27</v>
      </c>
      <c r="C9" s="26"/>
      <c r="D9" s="31">
        <v>0</v>
      </c>
      <c r="E9" s="26">
        <f t="shared" si="0"/>
        <v>0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25" customFormat="1">
      <c r="A10" s="22" t="s">
        <v>28</v>
      </c>
      <c r="B10" s="22" t="s">
        <v>29</v>
      </c>
      <c r="C10" s="26"/>
      <c r="D10" s="31">
        <v>0</v>
      </c>
      <c r="E10" s="26">
        <f t="shared" si="0"/>
        <v>0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s="25" customFormat="1">
      <c r="A11" s="22" t="s">
        <v>30</v>
      </c>
      <c r="B11" s="22" t="s">
        <v>31</v>
      </c>
      <c r="C11" s="26">
        <v>0</v>
      </c>
      <c r="D11" s="31">
        <v>0</v>
      </c>
      <c r="E11" s="26">
        <f t="shared" si="0"/>
        <v>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s="25" customFormat="1">
      <c r="A12" s="19" t="s">
        <v>32</v>
      </c>
      <c r="B12" s="19" t="s">
        <v>33</v>
      </c>
      <c r="C12" s="26"/>
      <c r="D12" s="31">
        <v>0</v>
      </c>
      <c r="E12" s="26">
        <f t="shared" si="0"/>
        <v>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s="25" customFormat="1">
      <c r="A13" s="22" t="s">
        <v>34</v>
      </c>
      <c r="B13" s="22" t="s">
        <v>35</v>
      </c>
      <c r="C13" s="26"/>
      <c r="D13" s="31">
        <v>0</v>
      </c>
      <c r="E13" s="26">
        <f t="shared" si="0"/>
        <v>0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s="25" customFormat="1">
      <c r="A14" s="22" t="s">
        <v>36</v>
      </c>
      <c r="B14" s="22" t="s">
        <v>37</v>
      </c>
      <c r="C14" s="26"/>
      <c r="D14" s="31">
        <v>0</v>
      </c>
      <c r="E14" s="26">
        <f t="shared" si="0"/>
        <v>0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25" customFormat="1">
      <c r="A15" s="22" t="s">
        <v>38</v>
      </c>
      <c r="B15" s="22" t="s">
        <v>39</v>
      </c>
      <c r="C15" s="26"/>
      <c r="D15" s="31">
        <v>0</v>
      </c>
      <c r="E15" s="26">
        <f t="shared" si="0"/>
        <v>0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25" customFormat="1">
      <c r="A16" s="22" t="s">
        <v>2</v>
      </c>
      <c r="B16" s="22" t="s">
        <v>3</v>
      </c>
      <c r="C16" s="26"/>
      <c r="D16" s="31">
        <v>0</v>
      </c>
      <c r="E16" s="26">
        <f t="shared" si="0"/>
        <v>0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s="25" customFormat="1">
      <c r="A17" s="22" t="s">
        <v>6</v>
      </c>
      <c r="B17" s="22" t="s">
        <v>7</v>
      </c>
      <c r="C17" s="26"/>
      <c r="D17" s="31">
        <v>0</v>
      </c>
      <c r="E17" s="26">
        <f t="shared" si="0"/>
        <v>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s="25" customFormat="1">
      <c r="A18" s="22" t="s">
        <v>4</v>
      </c>
      <c r="B18" s="22" t="s">
        <v>5</v>
      </c>
      <c r="C18" s="26"/>
      <c r="D18" s="31">
        <v>0</v>
      </c>
      <c r="E18" s="26">
        <f t="shared" si="0"/>
        <v>0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s="25" customFormat="1">
      <c r="A19" s="22" t="s">
        <v>8</v>
      </c>
      <c r="B19" s="22" t="s">
        <v>9</v>
      </c>
      <c r="C19" s="26">
        <v>0</v>
      </c>
      <c r="D19" s="31">
        <v>0</v>
      </c>
      <c r="E19" s="26">
        <f t="shared" si="0"/>
        <v>0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s="25" customFormat="1">
      <c r="A20" s="19" t="s">
        <v>40</v>
      </c>
      <c r="B20" s="19" t="s">
        <v>41</v>
      </c>
      <c r="C20" s="26">
        <v>0</v>
      </c>
      <c r="D20" s="31">
        <v>0</v>
      </c>
      <c r="E20" s="26">
        <f t="shared" si="0"/>
        <v>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s="25" customFormat="1">
      <c r="A21" s="22" t="s">
        <v>10</v>
      </c>
      <c r="B21" s="22" t="s">
        <v>11</v>
      </c>
      <c r="C21" s="26">
        <v>2.5</v>
      </c>
      <c r="D21" s="31">
        <v>0</v>
      </c>
      <c r="E21" s="26">
        <f t="shared" si="0"/>
        <v>2.5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21"/>
  <sheetViews>
    <sheetView workbookViewId="0">
      <selection activeCell="A19" sqref="A19:B19"/>
    </sheetView>
  </sheetViews>
  <sheetFormatPr baseColWidth="10" defaultRowHeight="15"/>
  <cols>
    <col min="1" max="1" width="18.28515625" bestFit="1" customWidth="1"/>
    <col min="2" max="2" width="23.28515625" bestFit="1" customWidth="1"/>
    <col min="3" max="3" width="8.42578125" style="13" bestFit="1" customWidth="1"/>
  </cols>
  <sheetData>
    <row r="1" spans="1:34" s="25" customFormat="1">
      <c r="A1" s="23" t="s">
        <v>0</v>
      </c>
      <c r="B1" s="23" t="s">
        <v>1</v>
      </c>
      <c r="C1" s="24" t="s">
        <v>50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4" s="25" customFormat="1">
      <c r="A2" s="22" t="s">
        <v>12</v>
      </c>
      <c r="B2" s="22" t="s">
        <v>13</v>
      </c>
      <c r="C2" s="27">
        <f>AVERAGE(ASISTENCIA!AF2,TAREAS!AA2,ORACIONES!M2,EVALUACIONES!E2)</f>
        <v>2.2638739224137931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s="25" customFormat="1">
      <c r="A3" s="19" t="s">
        <v>14</v>
      </c>
      <c r="B3" s="19" t="s">
        <v>15</v>
      </c>
      <c r="C3" s="27">
        <f>AVERAGE(ASISTENCIA!AF3,TAREAS!AA3,ORACIONES!M3,EVALUACIONES!E3)</f>
        <v>1.0686781609195402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s="25" customFormat="1">
      <c r="A4" s="19" t="s">
        <v>16</v>
      </c>
      <c r="B4" s="19" t="s">
        <v>17</v>
      </c>
      <c r="C4" s="27">
        <f>AVERAGE(ASISTENCIA!AF4,TAREAS!AA4,ORACIONES!M4,EVALUACIONES!E4)</f>
        <v>1.014367816091954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s="25" customFormat="1">
      <c r="A5" s="22" t="s">
        <v>18</v>
      </c>
      <c r="B5" s="22" t="s">
        <v>19</v>
      </c>
      <c r="C5" s="27">
        <f>AVERAGE(ASISTENCIA!AF5,TAREAS!AA5,ORACIONES!M5,EVALUACIONES!E5)</f>
        <v>0.72505387931034482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s="25" customFormat="1">
      <c r="A6" s="35" t="s">
        <v>20</v>
      </c>
      <c r="B6" s="35" t="s">
        <v>21</v>
      </c>
      <c r="C6" s="27">
        <f>AVERAGE(ASISTENCIA!AF6,TAREAS!AA6,ORACIONES!M6,EVALUACIONES!E6)</f>
        <v>3.9577197078544062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s="25" customFormat="1">
      <c r="A7" s="22" t="s">
        <v>22</v>
      </c>
      <c r="B7" s="22" t="s">
        <v>23</v>
      </c>
      <c r="C7" s="27">
        <f>AVERAGE(ASISTENCIA!AF7,TAREAS!AA7,ORACIONES!M7,EVALUACIONES!E7)</f>
        <v>1.2978927203065134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s="25" customFormat="1">
      <c r="A8" s="22" t="s">
        <v>24</v>
      </c>
      <c r="B8" s="22" t="s">
        <v>25</v>
      </c>
      <c r="C8" s="27">
        <f>AVERAGE(ASISTENCIA!AF8,TAREAS!AA8,ORACIONES!M8,EVALUACIONES!E8)</f>
        <v>1.7641642720306514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s="25" customFormat="1">
      <c r="A9" s="22" t="s">
        <v>26</v>
      </c>
      <c r="B9" s="22" t="s">
        <v>27</v>
      </c>
      <c r="C9" s="27">
        <f>AVERAGE(ASISTENCIA!AF9,TAREAS!AA9,ORACIONES!M9,EVALUACIONES!E9)</f>
        <v>1.924898227969349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s="25" customFormat="1">
      <c r="A10" s="22" t="s">
        <v>28</v>
      </c>
      <c r="B10" s="22" t="s">
        <v>29</v>
      </c>
      <c r="C10" s="27">
        <f>AVERAGE(ASISTENCIA!AF10,TAREAS!AA10,ORACIONES!M10,EVALUACIONES!E10)</f>
        <v>1.7574413314176245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s="25" customFormat="1">
      <c r="A11" s="22" t="s">
        <v>30</v>
      </c>
      <c r="B11" s="22" t="s">
        <v>31</v>
      </c>
      <c r="C11" s="27">
        <f>AVERAGE(ASISTENCIA!AF11,TAREAS!AA11,ORACIONES!M11,EVALUACIONES!E11)</f>
        <v>1.5901281130268199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s="25" customFormat="1">
      <c r="A12" s="19" t="s">
        <v>32</v>
      </c>
      <c r="B12" s="19" t="s">
        <v>33</v>
      </c>
      <c r="C12" s="27">
        <f>AVERAGE(ASISTENCIA!AF12,TAREAS!AA12,ORACIONES!M12,EVALUACIONES!E12)</f>
        <v>1.0438218390804597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s="25" customFormat="1">
      <c r="A13" s="19" t="s">
        <v>34</v>
      </c>
      <c r="B13" s="19" t="s">
        <v>35</v>
      </c>
      <c r="C13" s="27">
        <f>AVERAGE(ASISTENCIA!AF13,TAREAS!AA13,ORACIONES!M13,EVALUACIONES!E13)</f>
        <v>1.2397719109195402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s="25" customFormat="1">
      <c r="A14" s="22" t="s">
        <v>36</v>
      </c>
      <c r="B14" s="22" t="s">
        <v>37</v>
      </c>
      <c r="C14" s="27">
        <f>AVERAGE(ASISTENCIA!AF14,TAREAS!AA14,ORACIONES!M14,EVALUACIONES!E14)</f>
        <v>1.9814565373563218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s="25" customFormat="1">
      <c r="A15" s="22" t="s">
        <v>2</v>
      </c>
      <c r="B15" s="22" t="s">
        <v>3</v>
      </c>
      <c r="C15" s="27">
        <f>AVERAGE(ASISTENCIA!AF15,TAREAS!AA15,ORACIONES!M15,EVALUACIONES!E16)</f>
        <v>1.7589649185823755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s="25" customFormat="1">
      <c r="A16" s="35" t="s">
        <v>6</v>
      </c>
      <c r="B16" s="35" t="s">
        <v>7</v>
      </c>
      <c r="C16" s="27">
        <f>AVERAGE(ASISTENCIA!AF16,TAREAS!AA16,ORACIONES!M16,EVALUACIONES!E17)</f>
        <v>2.7142301245210727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s="25" customFormat="1">
      <c r="A17" s="22" t="s">
        <v>4</v>
      </c>
      <c r="B17" s="22" t="s">
        <v>5</v>
      </c>
      <c r="C17" s="27">
        <f>AVERAGE(ASISTENCIA!AF17,TAREAS!AA17,ORACIONES!M17,EVALUACIONES!E18)</f>
        <v>1.369073275862069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1:34" s="25" customFormat="1">
      <c r="A18" s="19" t="s">
        <v>8</v>
      </c>
      <c r="B18" s="19" t="s">
        <v>9</v>
      </c>
      <c r="C18" s="27">
        <f>AVERAGE(ASISTENCIA!AF18,TAREAS!AA18,ORACIONES!M18,EVALUACIONES!E19)</f>
        <v>1.3527149185823755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s="25" customFormat="1">
      <c r="A19" s="35" t="s">
        <v>10</v>
      </c>
      <c r="B19" s="35" t="s">
        <v>11</v>
      </c>
      <c r="C19" s="27">
        <f>AVERAGE(ASISTENCIA!AF19,TAREAS!AA19,ORACIONES!M19,EVALUACIONES!E21)</f>
        <v>2.9504909003831417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</row>
    <row r="21" spans="1:34">
      <c r="C21" s="13">
        <f>AVERAGE(C2:C19)</f>
        <v>1.7652634764793529</v>
      </c>
    </row>
  </sheetData>
  <conditionalFormatting sqref="C2:C19">
    <cfRule type="cellIs" dxfId="0" priority="3" operator="greaterThan">
      <formula>$C$21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ASISTENCIA</vt:lpstr>
      <vt:lpstr>TAREAS</vt:lpstr>
      <vt:lpstr>ORACIONES</vt:lpstr>
      <vt:lpstr>EVALUACIONES</vt:lpstr>
      <vt:lpstr>NOTAS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cp:lastPrinted>2012-03-07T22:32:56Z</cp:lastPrinted>
  <dcterms:created xsi:type="dcterms:W3CDTF">2012-02-15T18:49:15Z</dcterms:created>
  <dcterms:modified xsi:type="dcterms:W3CDTF">2012-08-26T00:17:57Z</dcterms:modified>
</cp:coreProperties>
</file>